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cb0175b2d4b4018" /></Relationships>
</file>

<file path=xl/workbook.xml><?xml version="1.0" encoding="utf-8"?>
<x:workbook xmlns:x="http://schemas.openxmlformats.org/spreadsheetml/2006/main">
  <x:sheets>
    <x:sheet xmlns:r="http://schemas.openxmlformats.org/officeDocument/2006/relationships" name="Suivi TMA" sheetId="1" r:id="R01141170230845c4"/>
    <x:sheet xmlns:r="http://schemas.openxmlformats.org/officeDocument/2006/relationships" name="Tickets" sheetId="2" r:id="R00c8743749cf4fec"/>
    <x:sheet xmlns:r="http://schemas.openxmlformats.org/officeDocument/2006/relationships" name="Mode emploi" sheetId="3" r:id="R0a94e38d063947c0"/>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0.00"/>
    <x:numFmt numFmtId="201" formatCode="0%"/>
    <x:numFmt numFmtId="202" formatCode="dd/mm/yyyy"/>
    <x:numFmt numFmtId="203" formatCode="yyyy-mm"/>
    <x:numFmt numFmtId="204" formatCode="0.000"/>
    <x:numFmt numFmtId="205" formatCode="0.00&quot; h&quot;"/>
    <x:numFmt numFmtId="206" formatCode="0.000&quot; j&quot;"/>
    <x:numFmt numFmtId="207" formatCode="0.0%"/>
    <x:numFmt numFmtId="208" formatCode="0"/>
  </x:numFmts>
  <x:fonts count="9">
    <x:font>
      <x:sz val="11"/>
      <x:name val="Carlito"/>
    </x:font>
    <x:font>
      <x:sz val="11"/>
      <x:color rgb="FF203044"/>
      <x:name val="Helvetica Neue"/>
    </x:font>
    <x:font>
      <x:b/>
      <x:sz val="20"/>
      <x:color rgb="FFFFFFFF"/>
      <x:name val="Helvetica Neue"/>
    </x:font>
    <x:font>
      <x:sz val="11"/>
      <x:color rgb="FF5B6775"/>
      <x:name val="Helvetica Neue"/>
    </x:font>
    <x:font>
      <x:b/>
      <x:sz val="10"/>
      <x:color rgb="FF5B6775"/>
      <x:name val="Helvetica Neue"/>
    </x:font>
    <x:font>
      <x:b/>
      <x:sz val="23"/>
      <x:color rgb="FF203B5E"/>
      <x:name val="Helvetica Neue"/>
    </x:font>
    <x:font>
      <x:b/>
      <x:sz val="11"/>
      <x:color rgb="FFFFFFFF"/>
      <x:name val="Helvetica Neue"/>
    </x:font>
    <x:font>
      <x:sz val="11"/>
      <x:color rgb="FFA34716"/>
      <x:name val="Helvetica Neue"/>
    </x:font>
    <x:font>
      <x:b/>
      <x:sz val="11"/>
      <x:color rgb="FF203B5E"/>
      <x:name val="Helvetica Neue"/>
    </x:font>
  </x:fonts>
  <x:fills count="5">
    <x:fill>
      <x:patternFill patternType="none"/>
    </x:fill>
    <x:fill>
      <x:patternFill patternType="gray125"/>
    </x:fill>
    <x:fill>
      <x:patternFill patternType="solid">
        <x:fgColor rgb="FF203B5E"/>
      </x:patternFill>
    </x:fill>
    <x:fill>
      <x:patternFill patternType="solid">
        <x:fgColor rgb="FFEDF2F8"/>
      </x:patternFill>
    </x:fill>
    <x:fill>
      <x:patternFill patternType="solid">
        <x:fgColor rgb="FFFFF4CC"/>
      </x:patternFill>
    </x:fill>
  </x:fills>
  <x:borders count="1">
    <x:border/>
  </x:borders>
  <x:cellStyleXfs count="1">
    <x:xf numFmtId="0" fontId="0" fillId="0" borderId="0"/>
  </x:cellStyleXfs>
  <x:cellXfs count="4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horizontal="center" vertical="center"/>
    </x:xf>
    <x:xf numFmtId="0" fontId="5" fillId="0" borderId="0" xfId="0" applyNumberFormat="1" applyFont="1" applyFill="1" applyBorder="1" applyAlignment="1">
      <x:alignment vertical="center"/>
    </x:xf>
    <x:xf numFmtId="0" fontId="5" fillId="0" borderId="0" xfId="0" applyNumberFormat="1" applyFont="1" applyFill="1" applyBorder="1" applyAlignment="1">
      <x:alignment horizontal="center" vertical="center"/>
    </x:xf>
    <x:xf numFmtId="0" fontId="3" fillId="0" borderId="0" xfId="0" applyNumberFormat="1" applyFont="1" applyFill="1" applyBorder="1" applyAlignment="1">
      <x:alignment horizontal="center" vertical="center"/>
    </x:xf>
    <x:xf numFmtId="0" fontId="1" fillId="4" borderId="0" xfId="0" applyNumberFormat="1" applyFont="1" applyFill="1" applyBorder="1" applyAlignment="1">
      <x:alignment vertical="center"/>
    </x:xf>
    <x:xf numFmtId="20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2" fontId="1" fillId="4" borderId="0" xfId="0" applyNumberFormat="1" applyFont="1" applyFill="1" applyBorder="1" applyAlignment="1">
      <x:alignment vertical="center"/>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6" fillId="2"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wrapText="1"/>
    </x:xf>
    <x:xf numFmtId="203" fontId="1" fillId="3" borderId="0" xfId="0" applyNumberFormat="1" applyFont="1" applyFill="1" applyBorder="1" applyAlignment="1">
      <x:alignment vertical="center"/>
    </x:xf>
    <x:xf numFmtId="204" fontId="1" fillId="3" borderId="0" xfId="0" applyNumberFormat="1" applyFont="1" applyFill="1" applyBorder="1" applyAlignment="1">
      <x:alignment vertical="center"/>
    </x:xf>
    <x:xf numFmtId="200" fontId="1" fillId="4" borderId="0" xfId="0" applyNumberFormat="1" applyFont="1" applyFill="1" applyBorder="1" applyAlignment="1">
      <x:alignment horizontal="right" vertical="center"/>
    </x:xf>
    <x:xf numFmtId="204" fontId="1" fillId="3" borderId="0" xfId="0" applyNumberFormat="1" applyFont="1" applyFill="1" applyBorder="1" applyAlignment="1">
      <x:alignment horizontal="right" vertical="center"/>
    </x:xf>
    <x:xf numFmtId="205" fontId="5" fillId="0" borderId="0" xfId="0" applyNumberFormat="1" applyFont="1" applyFill="1" applyBorder="1" applyAlignment="1">
      <x:alignment horizontal="center" vertical="center"/>
    </x:xf>
    <x:xf numFmtId="206" fontId="3" fillId="0" borderId="0" xfId="0" applyNumberFormat="1" applyFont="1" applyFill="1" applyBorder="1" applyAlignment="1">
      <x:alignment horizontal="center" vertical="center"/>
    </x:xf>
    <x:xf numFmtId="207" fontId="5" fillId="0" borderId="0" xfId="0" applyNumberFormat="1" applyFont="1" applyFill="1" applyBorder="1" applyAlignment="1">
      <x:alignment horizontal="center" vertical="center"/>
    </x:xf>
    <x:xf numFmtId="203" fontId="1" fillId="0" borderId="0" xfId="0" applyNumberFormat="1" applyFont="1" applyFill="1" applyBorder="1" applyAlignment="1">
      <x:alignment vertical="center"/>
    </x:xf>
    <x:xf numFmtId="0" fontId="1" fillId="0" borderId="0" xfId="0" applyNumberFormat="1" applyFont="1" applyFill="1" applyBorder="1" applyAlignment="1">
      <x:alignment horizontal="center" vertical="center"/>
    </x:xf>
    <x:xf numFmtId="205" fontId="1" fillId="0" borderId="0" xfId="0" applyNumberFormat="1" applyFont="1" applyFill="1" applyBorder="1" applyAlignment="1">
      <x:alignment vertical="center"/>
    </x:xf>
    <x:xf numFmtId="208" fontId="1"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8" fontId="1" fillId="0" borderId="0" xfId="0" applyNumberFormat="1" applyFont="1" applyFill="1" applyBorder="1" applyAlignment="1">
      <x:alignment horizontal="right" vertical="center"/>
    </x:xf>
    <x:xf numFmtId="200" fontId="1" fillId="0" borderId="0" xfId="0" applyNumberFormat="1" applyFont="1" applyFill="1" applyBorder="1" applyAlignment="1">
      <x:alignment horizontal="right" vertical="center"/>
    </x:xf>
    <x:xf numFmtId="204" fontId="1" fillId="0" borderId="0" xfId="0" applyNumberFormat="1" applyFont="1" applyFill="1" applyBorder="1" applyAlignment="1">
      <x:alignment horizontal="right" vertical="center"/>
    </x:xf>
    <x:xf numFmtId="0" fontId="1" fillId="0" borderId="0" xfId="0" applyNumberFormat="1" applyFont="1" applyFill="1" applyBorder="1" applyAlignment="1">
      <x:alignment vertical="center" wrapText="1"/>
    </x:xf>
    <x:xf numFmtId="0" fontId="7" fillId="0"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vertical="top" wrapText="1"/>
    </x:xf>
    <x:xf numFmtId="0" fontId="1" fillId="0" borderId="0" xfId="0" applyNumberFormat="1" applyFont="1" applyFill="1" applyBorder="1" applyAlignment="1">
      <x:alignment vertical="top" wrapText="1"/>
    </x:xf>
  </x:cellXfs>
  <x:cellStyles count="1">
    <x:cellStyle name="Normal" xfId="0"/>
  </x:cellStyles>
  <x:dxfs count="4">
    <x:dxf>
      <x:fill>
        <x:patternFill patternType="solid">
          <x:bgColor rgb="FFFFF4CC"/>
        </x:patternFill>
      </x:fill>
    </x:dxf>
    <x:dxf>
      <x:fill>
        <x:patternFill patternType="solid">
          <x:bgColor rgb="FFFFE5E2"/>
        </x:patternFill>
      </x:fill>
    </x:dxf>
    <x:dxf>
      <x:fill>
        <x:patternFill patternType="solid">
          <x:bgColor rgb="FFFFE5E2"/>
        </x:patternFill>
      </x:fill>
    </x:dxf>
    <x:dxf>
      <x:fill>
        <x:patternFill patternType="solid">
          <x:bgColor rgb="FFFFF4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c1d06386d4545f1" /><Relationship Type="http://schemas.openxmlformats.org/officeDocument/2006/relationships/theme" Target="/xl/theme/theme1.xml" Id="Rfa905c7c07c3429b" /><Relationship Type="http://schemas.openxmlformats.org/officeDocument/2006/relationships/sharedStrings" Target="/xl/sharedStrings.xml" Id="Rea46bce097fc4e75" /><Relationship Type="http://schemas.openxmlformats.org/officeDocument/2006/relationships/worksheet" Target="/xl/worksheets/sheet1.xml" Id="R01141170230845c4" /><Relationship Type="http://schemas.openxmlformats.org/officeDocument/2006/relationships/worksheet" Target="/xl/worksheets/sheet2.xml" Id="R00c8743749cf4fec" /><Relationship Type="http://schemas.openxmlformats.org/officeDocument/2006/relationships/worksheet" Target="/xl/worksheets/sheet3.xml" Id="R0a94e38d063947c0" /></Relationships>
</file>

<file path=xl/tables/table1.xml><?xml version="1.0" encoding="utf-8"?>
<x:table xmlns:x="http://schemas.openxmlformats.org/spreadsheetml/2006/main" id="2" name="MonthlyTime" displayName="MonthlyTime" ref="B20:I44" headerRowCount="1" totalsRowCount="0" totalsRowShown="0">
  <x:tableColumns count="8">
    <x:tableColumn id="1" name="Mois"/>
    <x:tableColumn id="2" name="Saisies"/>
    <x:tableColumn id="3" name="Temps (h)"/>
    <x:tableColumn id="4" name="Temps (j)"/>
    <x:tableColumn id="5" name="Cumul (h)"/>
    <x:tableColumn id="6" name="Solde (h)"/>
    <x:tableColumn id="7" name="Hors période (h)"/>
    <x:tableColumn id="8" name="Lecture"/>
  </x:tableColumns>
  <x:tableStyleInfo name="TableStyleLight9" showFirstColumn="0" showLastColumn="0" showRowStripes="1" showColumnStripes="0"/>
</x:table>
</file>

<file path=xl/tables/table2.xml><?xml version="1.0" encoding="utf-8"?>
<x:table xmlns:x="http://schemas.openxmlformats.org/spreadsheetml/2006/main" id="1" name="TicketTime" displayName="TicketTime" ref="B7:K107" headerRowCount="1" totalsRowCount="0" totalsRowShown="0">
  <x:tableColumns count="10">
    <x:tableColumn id="1" name="Mois"/>
    <x:tableColumn id="2" name="Ticket"/>
    <x:tableColumn id="3" name="Désignation"/>
    <x:tableColumn id="4" name="Date demande"/>
    <x:tableColumn id="5" name="Profil ressource"/>
    <x:tableColumn id="6" name="Statut"/>
    <x:tableColumn id="7" name="Temps (h)"/>
    <x:tableColumn id="8" name="Temps (j)"/>
    <x:tableColumn id="9" name="Période"/>
    <x:tableColumn id="10" name="Contrôle"/>
  </x:tableColumns>
  <x:tableStyleInfo name="TableStyleLight9"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f15b4edfef4d4dac" /></Relationships>
</file>

<file path=xl/worksheets/_rels/sheet2.xml.rels>&#65279;<?xml version="1.0" encoding="utf-8"?><Relationships xmlns="http://schemas.openxmlformats.org/package/2006/relationships"><Relationship Type="http://schemas.openxmlformats.org/officeDocument/2006/relationships/table" Target="/xl/tables/table2.xml" Id="R1bb9f922019d4e2b" /></Relationships>
</file>

<file path=xl/worksheets/sheet1.xml><?xml version="1.0" encoding="utf-8"?>
<x:worksheet xmlns:x="http://schemas.openxmlformats.org/spreadsheetml/2006/main">
  <x:sheetViews>
    <x:sheetView showGridLines="0" workbookViewId="0">
      <x:pane ySplit="20" topLeftCell="A21" activePane="bottomLeft" state="frozen"/>
    </x:sheetView>
  </x:sheetViews>
  <x:sheetFormatPr defaultRowHeight="15"/>
  <x:cols>
    <x:col min="1" max="1" width="2.5" hidden="0" customWidth="1"/>
    <x:col min="2" max="2" width="21" hidden="0" customWidth="1"/>
    <x:col min="3" max="3" width="18" hidden="0" customWidth="1"/>
    <x:col min="4" max="4" width="28" hidden="0" customWidth="1"/>
    <x:col min="5" max="5" width="18" hidden="0" customWidth="1"/>
    <x:col min="6" max="6" width="22" hidden="0" customWidth="1"/>
    <x:col min="7" max="7" width="18" hidden="0" customWidth="1"/>
    <x:col min="8" max="8" width="21" hidden="0" customWidth="1"/>
    <x:col min="9" max="9" width="22" hidden="0" customWidth="1"/>
    <x:col min="10" max="10" width="3" hidden="0" customWidth="1"/>
  </x:cols>
  <x:sheetData>
    <x:row r="1" ht="25" customHeight="1">
      <x:c r="A1" s="2"/>
      <x:c r="B1" s="2"/>
      <x:c r="C1" s="2"/>
      <x:c r="D1" s="2"/>
      <x:c r="E1" s="2"/>
      <x:c r="F1" s="2"/>
      <x:c r="G1" s="2"/>
      <x:c r="H1" s="2"/>
      <x:c r="I1" s="2"/>
      <x:c r="J1" s="2"/>
    </x:row>
    <x:row r="2" ht="42" customHeight="1">
      <x:c r="A2" s="2"/>
      <x:c r="B2" s="4" t="str">
        <x:v>Suivi du forfait TMA</x:v>
      </x:c>
      <x:c r="C2" s="4" t="str">
        <x:v>Suivi du forfait TMA</x:v>
      </x:c>
      <x:c r="D2" s="4" t="str">
        <x:v>Suivi du forfait TMA</x:v>
      </x:c>
      <x:c r="E2" s="4" t="str">
        <x:v>Suivi du forfait TMA</x:v>
      </x:c>
      <x:c r="F2" s="4" t="str">
        <x:v>Suivi du forfait TMA</x:v>
      </x:c>
      <x:c r="G2" s="4" t="str">
        <x:v>Suivi du forfait TMA</x:v>
      </x:c>
      <x:c r="H2" s="4" t="str">
        <x:v>Suivi du forfait TMA</x:v>
      </x:c>
      <x:c r="I2" s="4" t="str">
        <x:v>Suivi du forfait TMA</x:v>
      </x:c>
      <x:c r="J2" s="2"/>
    </x:row>
    <x:row r="3" ht="36" customHeight="1">
      <x:c r="A3" s="2"/>
      <x:c r="B3" s="6" t="str">
        <x:v>Un projet, un forfait. Le suivi reprend automatiquement les temps saisis dans Tickets.</x:v>
      </x:c>
      <x:c r="C3" s="6" t="str">
        <x:v>Un projet, un forfait. Le suivi reprend automatiquement les temps saisis dans Tickets.</x:v>
      </x:c>
      <x:c r="D3" s="6" t="str">
        <x:v>Un projet, un forfait. Le suivi reprend automatiquement les temps saisis dans Tickets.</x:v>
      </x:c>
      <x:c r="E3" s="6" t="str">
        <x:v>Un projet, un forfait. Le suivi reprend automatiquement les temps saisis dans Tickets.</x:v>
      </x:c>
      <x:c r="F3" s="6" t="str">
        <x:v>Un projet, un forfait. Le suivi reprend automatiquement les temps saisis dans Tickets.</x:v>
      </x:c>
      <x:c r="G3" s="6" t="str">
        <x:v>Un projet, un forfait. Le suivi reprend automatiquement les temps saisis dans Tickets.</x:v>
      </x:c>
      <x:c r="H3" s="6" t="str">
        <x:v>Un projet, un forfait. Le suivi reprend automatiquement les temps saisis dans Tickets.</x:v>
      </x:c>
      <x:c r="I3" s="6" t="str">
        <x:v>Un projet, un forfait. Le suivi reprend automatiquement les temps saisis dans Tickets.</x:v>
      </x:c>
      <x:c r="J3" s="2"/>
    </x:row>
    <x:row r="4" ht="25" customHeight="1">
      <x:c r="A4" s="2"/>
      <x:c r="B4" s="2"/>
      <x:c r="C4" s="2"/>
      <x:c r="D4" s="2"/>
      <x:c r="E4" s="2"/>
      <x:c r="F4" s="2"/>
      <x:c r="G4" s="2"/>
      <x:c r="H4" s="2"/>
      <x:c r="I4" s="2"/>
      <x:c r="J4" s="2"/>
    </x:row>
    <x:row r="5" ht="25" customHeight="1">
      <x:c r="A5" s="2"/>
      <x:c r="B5" s="9" t="str">
        <x:v>FORFAIT TOTAL (h)</x:v>
      </x:c>
      <x:c r="C5" s="9"/>
      <x:c r="D5" s="9" t="str">
        <x:v>CONSOMMÉ (h)</x:v>
      </x:c>
      <x:c r="E5" s="9"/>
      <x:c r="F5" s="9" t="str">
        <x:v>SOLDE RESTANT (h)</x:v>
      </x:c>
      <x:c r="G5" s="9"/>
      <x:c r="H5" s="9" t="str">
        <x:v>CONSOMMATION</x:v>
      </x:c>
      <x:c r="I5" s="9"/>
      <x:c r="J5" s="2"/>
    </x:row>
    <x:row r="6" ht="40" customHeight="1">
      <x:c r="A6" s="2"/>
      <x:c r="B6" s="25" t="n">
        <x:f>IF(AND(ISNUMBER($C$11),$C$11&gt;0,OR($E$11="Heures",$E$11="Jours"),ISNUMBER($H$11),$H$11&gt;0,ISNUMBER($C$12),ISNUMBER($E$12),$E$12&gt;=$C$12,ISNUMBER($H$12),$H$12&gt;0,$H$12&lt;=1,$D$10&lt;&gt;""),IF($E$11="Heures",$C$11,$C$11*$H$11),"")</x:f>
        <x:v>40</x:v>
      </x:c>
      <x:c r="C6" s="11"/>
      <x:c r="D6" s="25" t="n">
        <x:f>IF($C$13&lt;&gt;"Prêt","",SUM(TicketTime[Temps (h)]))</x:f>
        <x:v>18</x:v>
      </x:c>
      <x:c r="E6" s="11"/>
      <x:c r="F6" s="25" t="n">
        <x:f>IF(AND(ISNUMBER(B6),ISNUMBER(D6)),B6-D6,"")</x:f>
        <x:v>22</x:v>
      </x:c>
      <x:c r="G6" s="11"/>
      <x:c r="H6" s="27" t="n">
        <x:f>IF(AND(ISNUMBER(B6),ISNUMBER(D6)),D6/B6,"")</x:f>
        <x:v>0.45</x:v>
      </x:c>
      <x:c r="I6" s="11"/>
      <x:c r="J6" s="2"/>
    </x:row>
    <x:row r="7" ht="25" customHeight="1">
      <x:c r="A7" s="2"/>
      <x:c r="B7" s="26" t="n">
        <x:f>IF(ISNUMBER(B6),B6/$H$11,"")</x:f>
        <x:v>5</x:v>
      </x:c>
      <x:c r="C7" s="12"/>
      <x:c r="D7" s="26" t="n">
        <x:f>IF(ISNUMBER(D6),D6/$H$11,"")</x:f>
        <x:v>2.25</x:v>
      </x:c>
      <x:c r="E7" s="12"/>
      <x:c r="F7" s="26" t="n">
        <x:f>IF(ISNUMBER(F6),F6/$H$11,"")</x:f>
        <x:v>2.75</x:v>
      </x:c>
      <x:c r="G7" s="12"/>
      <x:c r="H7" s="12" t="str">
        <x:f>IF(ISNUMBER(H6),IF(H6&gt;1,"Forfait dépassé",IF(H6=1,"Forfait consommé",IF(H6&gt;=$H$12,"À surveiller","Dans le forfait"))),"")</x:f>
        <x:v>Dans le forfait</x:v>
      </x:c>
      <x:c r="I7" s="12"/>
      <x:c r="J7" s="2"/>
    </x:row>
    <x:row r="8" ht="25" customHeight="1">
      <x:c r="A8" s="2"/>
      <x:c r="B8" s="2"/>
      <x:c r="C8" s="2"/>
      <x:c r="D8" s="2"/>
      <x:c r="E8" s="2"/>
      <x:c r="F8" s="2"/>
      <x:c r="G8" s="2"/>
      <x:c r="H8" s="2"/>
      <x:c r="I8" s="2"/>
      <x:c r="J8" s="2"/>
    </x:row>
    <x:row r="9" ht="25" customHeight="1">
      <x:c r="A9" s="2"/>
      <x:c r="B9" s="2"/>
      <x:c r="C9" s="2"/>
      <x:c r="D9" s="2"/>
      <x:c r="E9" s="2"/>
      <x:c r="F9" s="2"/>
      <x:c r="G9" s="2"/>
      <x:c r="H9" s="2"/>
      <x:c r="I9" s="2"/>
      <x:c r="J9" s="2"/>
    </x:row>
    <x:row r="10" ht="25" customHeight="1">
      <x:c r="A10" s="2"/>
      <x:c r="B10" s="2" t="str">
        <x:v>Projet</x:v>
      </x:c>
      <x:c r="C10" s="2"/>
      <x:c r="D10" s="13" t="str">
        <x:v>Projet Démo</x:v>
      </x:c>
      <x:c r="E10" s="2"/>
      <x:c r="F10" s="2"/>
      <x:c r="G10" s="2"/>
      <x:c r="H10" s="2"/>
      <x:c r="I10" s="2"/>
      <x:c r="J10" s="2"/>
    </x:row>
    <x:row r="11" ht="25" customHeight="1">
      <x:c r="A11" s="2"/>
      <x:c r="B11" s="2" t="str">
        <x:v>Volume vendu</x:v>
      </x:c>
      <x:c r="C11" s="14" t="n">
        <x:v>40</x:v>
      </x:c>
      <x:c r="D11" s="29" t="str">
        <x:v>Unité</x:v>
      </x:c>
      <x:c r="E11" s="13" t="str">
        <x:v>Heures</x:v>
      </x:c>
      <x:c r="F11" s="29" t="str">
        <x:v>Heures par jour</x:v>
      </x:c>
      <x:c r="G11" s="2"/>
      <x:c r="H11" s="14" t="n">
        <x:v>8</x:v>
      </x:c>
      <x:c r="I11" s="2"/>
      <x:c r="J11" s="2"/>
    </x:row>
    <x:row r="12" ht="25" customHeight="1">
      <x:c r="A12" s="2"/>
      <x:c r="B12" s="2" t="str">
        <x:v>Début</x:v>
      </x:c>
      <x:c r="C12" s="16" t="n">
        <x:v>46023</x:v>
      </x:c>
      <x:c r="D12" s="29" t="str">
        <x:v>Fin</x:v>
      </x:c>
      <x:c r="E12" s="16" t="n">
        <x:v>46112</x:v>
      </x:c>
      <x:c r="F12" s="29" t="str">
        <x:v>Seuil d’alerte</x:v>
      </x:c>
      <x:c r="G12" s="2"/>
      <x:c r="H12" s="15" t="n">
        <x:v>0.8</x:v>
      </x:c>
      <x:c r="I12" s="2"/>
      <x:c r="J12" s="2"/>
    </x:row>
    <x:row r="13" ht="25" customHeight="1">
      <x:c r="A13" s="2"/>
      <x:c r="B13" s="2" t="str">
        <x:v>Contrôle</x:v>
      </x:c>
      <x:c r="C13" s="2" t="str">
        <x:f>IF(NOT(AND(ISNUMBER($C$11),$C$11&gt;0,OR($E$11="Heures",$E$11="Jours"),ISNUMBER($H$11),$H$11&gt;0,ISNUMBER($C$12),ISNUMBER($E$12),$E$12&gt;=$C$12,ISNUMBER($H$12),$H$12&gt;0,$H$12&lt;=1,$D$10&lt;&gt;"")),"Compléter les paramètres du forfait",IF(COUNTIF(TicketTime[Contrôle],"À corriger")&gt;0,"Corriger les lignes signalées dans Tickets","Prêt"))</x:f>
        <x:v>Prêt</x:v>
      </x:c>
      <x:c r="D13" s="2"/>
      <x:c r="E13" s="2"/>
      <x:c r="F13" s="2"/>
      <x:c r="G13" s="2"/>
      <x:c r="H13" s="2"/>
      <x:c r="I13" s="2"/>
      <x:c r="J13" s="2"/>
    </x:row>
    <x:row r="14" ht="25" customHeight="1">
      <x:c r="A14" s="2"/>
      <x:c r="B14" s="2"/>
      <x:c r="C14" s="2"/>
      <x:c r="D14" s="2"/>
      <x:c r="E14" s="2"/>
      <x:c r="F14" s="2"/>
      <x:c r="G14" s="2"/>
      <x:c r="H14" s="2"/>
      <x:c r="I14" s="2"/>
      <x:c r="J14" s="2"/>
    </x:row>
    <x:row r="15" ht="25" customHeight="1">
      <x:c r="A15" s="2"/>
      <x:c r="B15" s="2" t="str">
        <x:v>Premier mois</x:v>
      </x:c>
      <x:c r="C15" s="28" t="n">
        <x:f>IF($C$13&lt;&gt;"Prêt","",MIN($C$12,IF(COUNT(TicketTime[Date demande])=0,$C$12,MIN(TicketTime[Date demande]))))</x:f>
        <x:v>46023</x:v>
      </x:c>
      <x:c r="D15" s="29" t="str">
        <x:v>Dernier mois</x:v>
      </x:c>
      <x:c r="E15" s="28" t="n">
        <x:f>IF($C$13&lt;&gt;"Prêt","",MAX($E$12,IF(COUNT(TicketTime[Date demande])=0,$E$12,MAX(TicketTime[Date demande]))))</x:f>
        <x:v>46115</x:v>
      </x:c>
      <x:c r="F15" s="29" t="str">
        <x:v>Hors période (h)</x:v>
      </x:c>
      <x:c r="G15" s="2"/>
      <x:c r="H15" s="30" t="n">
        <x:f>IF($C$13&lt;&gt;"Prêt","",SUMIF(TicketTime[Période],"Hors période",TicketTime[Temps (h)]))</x:f>
        <x:v>1</x:v>
      </x:c>
      <x:c r="I15" s="2"/>
      <x:c r="J15" s="2"/>
    </x:row>
    <x:row r="16" ht="36" customHeight="1">
      <x:c r="A16" s="2"/>
      <x:c r="B16" s="6" t="str">
        <x:v>Les temps hors période sont signalés, mais restent comptés dans le consommé et le solde.</x:v>
      </x:c>
      <x:c r="C16" s="6" t="str">
        <x:v>Les temps hors période sont signalés, mais restent comptés dans le consommé et le solde.</x:v>
      </x:c>
      <x:c r="D16" s="6" t="str">
        <x:v>Les temps hors période sont signalés, mais restent comptés dans le consommé et le solde.</x:v>
      </x:c>
      <x:c r="E16" s="6" t="str">
        <x:v>Les temps hors période sont signalés, mais restent comptés dans le consommé et le solde.</x:v>
      </x:c>
      <x:c r="F16" s="6" t="str">
        <x:v>Les temps hors période sont signalés, mais restent comptés dans le consommé et le solde.</x:v>
      </x:c>
      <x:c r="G16" s="6" t="str">
        <x:v>Les temps hors période sont signalés, mais restent comptés dans le consommé et le solde.</x:v>
      </x:c>
      <x:c r="H16" s="6" t="str">
        <x:v>Les temps hors période sont signalés, mais restent comptés dans le consommé et le solde.</x:v>
      </x:c>
      <x:c r="I16" s="6" t="str">
        <x:v>Les temps hors période sont signalés, mais restent comptés dans le consommé et le solde.</x:v>
      </x:c>
      <x:c r="J16" s="2"/>
    </x:row>
    <x:row r="17" ht="36" customHeight="1">
      <x:c r="A17" s="2"/>
      <x:c r="B17" s="6" t="str">
        <x:v>Les mois couvrent la période du forfait et les dates saisies. Ajoutez des lignes au tableau si nécessaire.</x:v>
      </x:c>
      <x:c r="C17" s="6" t="str">
        <x:v>Les mois couvrent la période du forfait et les dates saisies. Ajoutez des lignes au tableau si nécessaire.</x:v>
      </x:c>
      <x:c r="D17" s="6" t="str">
        <x:v>Les mois couvrent la période du forfait et les dates saisies. Ajoutez des lignes au tableau si nécessaire.</x:v>
      </x:c>
      <x:c r="E17" s="6" t="str">
        <x:v>Les mois couvrent la période du forfait et les dates saisies. Ajoutez des lignes au tableau si nécessaire.</x:v>
      </x:c>
      <x:c r="F17" s="6" t="str">
        <x:v>Les mois couvrent la période du forfait et les dates saisies. Ajoutez des lignes au tableau si nécessaire.</x:v>
      </x:c>
      <x:c r="G17" s="6" t="str">
        <x:v>Les mois couvrent la période du forfait et les dates saisies. Ajoutez des lignes au tableau si nécessaire.</x:v>
      </x:c>
      <x:c r="H17" s="6" t="str">
        <x:v>Les mois couvrent la période du forfait et les dates saisies. Ajoutez des lignes au tableau si nécessaire.</x:v>
      </x:c>
      <x:c r="I17" s="6" t="str">
        <x:v>Les mois couvrent la période du forfait et les dates saisies. Ajoutez des lignes au tableau si nécessaire.</x:v>
      </x:c>
      <x:c r="J17" s="2"/>
    </x:row>
    <x:row r="18" ht="28" customHeight="1">
      <x:c r="A18" s="2"/>
      <x:c r="B18" s="39" t="str">
        <x:f>IF($C$13&lt;&gt;"Prêt","",IF(EDATE(DATE(YEAR($C$15),MONTH($C$15),1),ROWS(MonthlyTime[Mois]))&lt;=$E$15,"La vue mensuelle doit être étendue : ajoutez des lignes au tableau et recopiez ses formules.",""))</x:f>
      </x:c>
      <x:c r="C18" s="39"/>
      <x:c r="D18" s="39"/>
      <x:c r="E18" s="39"/>
      <x:c r="F18" s="39"/>
      <x:c r="G18" s="39"/>
      <x:c r="H18" s="39"/>
      <x:c r="I18" s="39"/>
      <x:c r="J18" s="2"/>
    </x:row>
    <x:row r="19" ht="25" customHeight="1">
      <x:c r="A19" s="2"/>
      <x:c r="B19" s="2"/>
      <x:c r="C19" s="2"/>
      <x:c r="D19" s="2"/>
      <x:c r="E19" s="2"/>
      <x:c r="F19" s="2"/>
      <x:c r="G19" s="2"/>
      <x:c r="H19" s="2"/>
      <x:c r="I19" s="2"/>
      <x:c r="J19" s="2"/>
    </x:row>
    <x:row r="20" ht="36" customHeight="1">
      <x:c r="A20" s="2"/>
      <x:c r="B20" s="19" t="str">
        <x:v>Mois</x:v>
      </x:c>
      <x:c r="C20" s="19" t="str">
        <x:v>Saisies</x:v>
      </x:c>
      <x:c r="D20" s="19" t="str">
        <x:v>Temps (h)</x:v>
      </x:c>
      <x:c r="E20" s="19" t="str">
        <x:v>Temps (j)</x:v>
      </x:c>
      <x:c r="F20" s="19" t="str">
        <x:v>Cumul (h)</x:v>
      </x:c>
      <x:c r="G20" s="19" t="str">
        <x:v>Solde (h)</x:v>
      </x:c>
      <x:c r="H20" s="19" t="str">
        <x:v>Hors période (h)</x:v>
      </x:c>
      <x:c r="I20" s="19" t="str">
        <x:v>Lecture</x:v>
      </x:c>
      <x:c r="J20" s="2"/>
    </x:row>
    <x:row r="21" ht="28" customHeight="1">
      <x:c r="A21" s="2"/>
      <x:c r="B21" s="28" t="n">
        <x:f>IF($C$13&lt;&gt;"Prêt","",IF(EDATE(DATE(YEAR($C$15),MONTH($C$15),1),ROW()-ROW($B$20)-1)&gt;$E$15,"",EDATE(DATE(YEAR($C$15),MONTH($C$15),1),ROW()-ROW($B$20)-1)))</x:f>
        <x:v>46023</x:v>
      </x:c>
      <x:c r="C21" s="34" t="n">
        <x:f>IF(B21="","",COUNTIFS(TicketTime[Mois],B21,TicketTime[Temps (h)],"&gt;=0"))</x:f>
        <x:v>2</x:v>
      </x:c>
      <x:c r="D21" s="35" t="n">
        <x:f>IF(B21="","",SUMIF(TicketTime[Mois],B21,TicketTime[Temps (h)]))</x:f>
        <x:v>7.5</x:v>
      </x:c>
      <x:c r="E21" s="36" t="n">
        <x:f>IF(B21="","",D21/$H$11)</x:f>
        <x:v>0.9375</x:v>
      </x:c>
      <x:c r="F21" s="35" t="n">
        <x:f>IF(B21="","",SUM($D$21:D21))</x:f>
        <x:v>7.5</x:v>
      </x:c>
      <x:c r="G21" s="35" t="n">
        <x:f>IF(B21="","",$B$6-F21)</x:f>
        <x:v>32.5</x:v>
      </x:c>
      <x:c r="H21" s="35" t="n">
        <x:f>IF(B21="","",SUMIFS(TicketTime[Temps (h)],TicketTime[Mois],B21,TicketTime[Période],"Hors période"))</x:f>
        <x:v>0</x:v>
      </x:c>
      <x:c r="I21" s="37" t="str">
        <x:f>IF(B21="","",IF(F21/$B$6&gt;1,"Forfait dépassé",IF(F21/$B$6=1,"Forfait consommé",IF(F21/$B$6&gt;=$H$12,"À surveiller","Dans le forfait"))))</x:f>
        <x:v>Dans le forfait</x:v>
      </x:c>
      <x:c r="J21" s="2"/>
    </x:row>
    <x:row r="22" ht="28" customHeight="1">
      <x:c r="A22" s="2"/>
      <x:c r="B22" s="28" t="n">
        <x:f>IF($C$13&lt;&gt;"Prêt","",IF(EDATE(DATE(YEAR($C$15),MONTH($C$15),1),ROW()-ROW($B$20)-1)&gt;$E$15,"",EDATE(DATE(YEAR($C$15),MONTH($C$15),1),ROW()-ROW($B$20)-1)))</x:f>
        <x:v>46054</x:v>
      </x:c>
      <x:c r="C22" s="34" t="n">
        <x:f>IF(B22="","",COUNTIFS(TicketTime[Mois],B22,TicketTime[Temps (h)],"&gt;=0"))</x:f>
        <x:v>1</x:v>
      </x:c>
      <x:c r="D22" s="35" t="n">
        <x:f>IF(B22="","",SUMIF(TicketTime[Mois],B22,TicketTime[Temps (h)]))</x:f>
        <x:v>6</x:v>
      </x:c>
      <x:c r="E22" s="36" t="n">
        <x:f>IF(B22="","",D22/$H$11)</x:f>
        <x:v>0.75</x:v>
      </x:c>
      <x:c r="F22" s="35" t="n">
        <x:f>IF(B22="","",SUM($D$21:D22))</x:f>
        <x:v>13.5</x:v>
      </x:c>
      <x:c r="G22" s="35" t="n">
        <x:f>IF(B22="","",$B$6-F22)</x:f>
        <x:v>26.5</x:v>
      </x:c>
      <x:c r="H22" s="35" t="n">
        <x:f>IF(B22="","",SUMIFS(TicketTime[Temps (h)],TicketTime[Mois],B22,TicketTime[Période],"Hors période"))</x:f>
        <x:v>0</x:v>
      </x:c>
      <x:c r="I22" s="37" t="str">
        <x:f>IF(B22="","",IF(F22/$B$6&gt;1,"Forfait dépassé",IF(F22/$B$6=1,"Forfait consommé",IF(F22/$B$6&gt;=$H$12,"À surveiller","Dans le forfait"))))</x:f>
        <x:v>Dans le forfait</x:v>
      </x:c>
      <x:c r="J22" s="2"/>
    </x:row>
    <x:row r="23" ht="28" customHeight="1">
      <x:c r="A23" s="2"/>
      <x:c r="B23" s="28" t="n">
        <x:f>IF($C$13&lt;&gt;"Prêt","",IF(EDATE(DATE(YEAR($C$15),MONTH($C$15),1),ROW()-ROW($B$20)-1)&gt;$E$15,"",EDATE(DATE(YEAR($C$15),MONTH($C$15),1),ROW()-ROW($B$20)-1)))</x:f>
        <x:v>46082</x:v>
      </x:c>
      <x:c r="C23" s="34" t="n">
        <x:f>IF(B23="","",COUNTIFS(TicketTime[Mois],B23,TicketTime[Temps (h)],"&gt;=0"))</x:f>
        <x:v>2</x:v>
      </x:c>
      <x:c r="D23" s="35" t="n">
        <x:f>IF(B23="","",SUMIF(TicketTime[Mois],B23,TicketTime[Temps (h)]))</x:f>
        <x:v>3.5</x:v>
      </x:c>
      <x:c r="E23" s="36" t="n">
        <x:f>IF(B23="","",D23/$H$11)</x:f>
        <x:v>0.4375</x:v>
      </x:c>
      <x:c r="F23" s="35" t="n">
        <x:f>IF(B23="","",SUM($D$21:D23))</x:f>
        <x:v>17</x:v>
      </x:c>
      <x:c r="G23" s="35" t="n">
        <x:f>IF(B23="","",$B$6-F23)</x:f>
        <x:v>23</x:v>
      </x:c>
      <x:c r="H23" s="35" t="n">
        <x:f>IF(B23="","",SUMIFS(TicketTime[Temps (h)],TicketTime[Mois],B23,TicketTime[Période],"Hors période"))</x:f>
        <x:v>0</x:v>
      </x:c>
      <x:c r="I23" s="37" t="str">
        <x:f>IF(B23="","",IF(F23/$B$6&gt;1,"Forfait dépassé",IF(F23/$B$6=1,"Forfait consommé",IF(F23/$B$6&gt;=$H$12,"À surveiller","Dans le forfait"))))</x:f>
        <x:v>Dans le forfait</x:v>
      </x:c>
      <x:c r="J23" s="2"/>
    </x:row>
    <x:row r="24" ht="28" customHeight="1">
      <x:c r="A24" s="2"/>
      <x:c r="B24" s="28" t="n">
        <x:f>IF($C$13&lt;&gt;"Prêt","",IF(EDATE(DATE(YEAR($C$15),MONTH($C$15),1),ROW()-ROW($B$20)-1)&gt;$E$15,"",EDATE(DATE(YEAR($C$15),MONTH($C$15),1),ROW()-ROW($B$20)-1)))</x:f>
        <x:v>46113</x:v>
      </x:c>
      <x:c r="C24" s="34" t="n">
        <x:f>IF(B24="","",COUNTIFS(TicketTime[Mois],B24,TicketTime[Temps (h)],"&gt;=0"))</x:f>
        <x:v>1</x:v>
      </x:c>
      <x:c r="D24" s="35" t="n">
        <x:f>IF(B24="","",SUMIF(TicketTime[Mois],B24,TicketTime[Temps (h)]))</x:f>
        <x:v>1</x:v>
      </x:c>
      <x:c r="E24" s="36" t="n">
        <x:f>IF(B24="","",D24/$H$11)</x:f>
        <x:v>0.125</x:v>
      </x:c>
      <x:c r="F24" s="35" t="n">
        <x:f>IF(B24="","",SUM($D$21:D24))</x:f>
        <x:v>18</x:v>
      </x:c>
      <x:c r="G24" s="35" t="n">
        <x:f>IF(B24="","",$B$6-F24)</x:f>
        <x:v>22</x:v>
      </x:c>
      <x:c r="H24" s="35" t="n">
        <x:f>IF(B24="","",SUMIFS(TicketTime[Temps (h)],TicketTime[Mois],B24,TicketTime[Période],"Hors période"))</x:f>
        <x:v>1</x:v>
      </x:c>
      <x:c r="I24" s="37" t="str">
        <x:f>IF(B24="","",IF(F24/$B$6&gt;1,"Forfait dépassé",IF(F24/$B$6=1,"Forfait consommé",IF(F24/$B$6&gt;=$H$12,"À surveiller","Dans le forfait"))))</x:f>
        <x:v>Dans le forfait</x:v>
      </x:c>
      <x:c r="J24" s="2"/>
    </x:row>
    <x:row r="25" ht="28" customHeight="1">
      <x:c r="A25" s="2"/>
      <x:c r="B25" s="28" t="str">
        <x:f>IF($C$13&lt;&gt;"Prêt","",IF(EDATE(DATE(YEAR($C$15),MONTH($C$15),1),ROW()-ROW($B$20)-1)&gt;$E$15,"",EDATE(DATE(YEAR($C$15),MONTH($C$15),1),ROW()-ROW($B$20)-1)))</x:f>
      </x:c>
      <x:c r="C25" s="34" t="str">
        <x:f>IF(B25="","",COUNTIFS(TicketTime[Mois],B25,TicketTime[Temps (h)],"&gt;=0"))</x:f>
      </x:c>
      <x:c r="D25" s="35" t="str">
        <x:f>IF(B25="","",SUMIF(TicketTime[Mois],B25,TicketTime[Temps (h)]))</x:f>
      </x:c>
      <x:c r="E25" s="36" t="str">
        <x:f>IF(B25="","",D25/$H$11)</x:f>
      </x:c>
      <x:c r="F25" s="35" t="str">
        <x:f>IF(B25="","",SUM($D$21:D25))</x:f>
      </x:c>
      <x:c r="G25" s="35" t="str">
        <x:f>IF(B25="","",$B$6-F25)</x:f>
      </x:c>
      <x:c r="H25" s="35" t="str">
        <x:f>IF(B25="","",SUMIFS(TicketTime[Temps (h)],TicketTime[Mois],B25,TicketTime[Période],"Hors période"))</x:f>
      </x:c>
      <x:c r="I25" s="37" t="str">
        <x:f>IF(B25="","",IF(F25/$B$6&gt;1,"Forfait dépassé",IF(F25/$B$6=1,"Forfait consommé",IF(F25/$B$6&gt;=$H$12,"À surveiller","Dans le forfait"))))</x:f>
      </x:c>
      <x:c r="J25" s="2"/>
    </x:row>
    <x:row r="26" ht="28" customHeight="1">
      <x:c r="A26" s="2"/>
      <x:c r="B26" s="28" t="str">
        <x:f>IF($C$13&lt;&gt;"Prêt","",IF(EDATE(DATE(YEAR($C$15),MONTH($C$15),1),ROW()-ROW($B$20)-1)&gt;$E$15,"",EDATE(DATE(YEAR($C$15),MONTH($C$15),1),ROW()-ROW($B$20)-1)))</x:f>
      </x:c>
      <x:c r="C26" s="34" t="str">
        <x:f>IF(B26="","",COUNTIFS(TicketTime[Mois],B26,TicketTime[Temps (h)],"&gt;=0"))</x:f>
      </x:c>
      <x:c r="D26" s="35" t="str">
        <x:f>IF(B26="","",SUMIF(TicketTime[Mois],B26,TicketTime[Temps (h)]))</x:f>
      </x:c>
      <x:c r="E26" s="36" t="str">
        <x:f>IF(B26="","",D26/$H$11)</x:f>
      </x:c>
      <x:c r="F26" s="35" t="str">
        <x:f>IF(B26="","",SUM($D$21:D26))</x:f>
      </x:c>
      <x:c r="G26" s="35" t="str">
        <x:f>IF(B26="","",$B$6-F26)</x:f>
      </x:c>
      <x:c r="H26" s="35" t="str">
        <x:f>IF(B26="","",SUMIFS(TicketTime[Temps (h)],TicketTime[Mois],B26,TicketTime[Période],"Hors période"))</x:f>
      </x:c>
      <x:c r="I26" s="37" t="str">
        <x:f>IF(B26="","",IF(F26/$B$6&gt;1,"Forfait dépassé",IF(F26/$B$6=1,"Forfait consommé",IF(F26/$B$6&gt;=$H$12,"À surveiller","Dans le forfait"))))</x:f>
      </x:c>
      <x:c r="J26" s="2"/>
    </x:row>
    <x:row r="27" ht="28" customHeight="1">
      <x:c r="A27" s="2"/>
      <x:c r="B27" s="28" t="str">
        <x:f>IF($C$13&lt;&gt;"Prêt","",IF(EDATE(DATE(YEAR($C$15),MONTH($C$15),1),ROW()-ROW($B$20)-1)&gt;$E$15,"",EDATE(DATE(YEAR($C$15),MONTH($C$15),1),ROW()-ROW($B$20)-1)))</x:f>
      </x:c>
      <x:c r="C27" s="34" t="str">
        <x:f>IF(B27="","",COUNTIFS(TicketTime[Mois],B27,TicketTime[Temps (h)],"&gt;=0"))</x:f>
      </x:c>
      <x:c r="D27" s="35" t="str">
        <x:f>IF(B27="","",SUMIF(TicketTime[Mois],B27,TicketTime[Temps (h)]))</x:f>
      </x:c>
      <x:c r="E27" s="36" t="str">
        <x:f>IF(B27="","",D27/$H$11)</x:f>
      </x:c>
      <x:c r="F27" s="35" t="str">
        <x:f>IF(B27="","",SUM($D$21:D27))</x:f>
      </x:c>
      <x:c r="G27" s="35" t="str">
        <x:f>IF(B27="","",$B$6-F27)</x:f>
      </x:c>
      <x:c r="H27" s="35" t="str">
        <x:f>IF(B27="","",SUMIFS(TicketTime[Temps (h)],TicketTime[Mois],B27,TicketTime[Période],"Hors période"))</x:f>
      </x:c>
      <x:c r="I27" s="37" t="str">
        <x:f>IF(B27="","",IF(F27/$B$6&gt;1,"Forfait dépassé",IF(F27/$B$6=1,"Forfait consommé",IF(F27/$B$6&gt;=$H$12,"À surveiller","Dans le forfait"))))</x:f>
      </x:c>
      <x:c r="J27" s="2"/>
    </x:row>
    <x:row r="28" ht="28" customHeight="1">
      <x:c r="A28" s="2"/>
      <x:c r="B28" s="28" t="str">
        <x:f>IF($C$13&lt;&gt;"Prêt","",IF(EDATE(DATE(YEAR($C$15),MONTH($C$15),1),ROW()-ROW($B$20)-1)&gt;$E$15,"",EDATE(DATE(YEAR($C$15),MONTH($C$15),1),ROW()-ROW($B$20)-1)))</x:f>
      </x:c>
      <x:c r="C28" s="34" t="str">
        <x:f>IF(B28="","",COUNTIFS(TicketTime[Mois],B28,TicketTime[Temps (h)],"&gt;=0"))</x:f>
      </x:c>
      <x:c r="D28" s="35" t="str">
        <x:f>IF(B28="","",SUMIF(TicketTime[Mois],B28,TicketTime[Temps (h)]))</x:f>
      </x:c>
      <x:c r="E28" s="36" t="str">
        <x:f>IF(B28="","",D28/$H$11)</x:f>
      </x:c>
      <x:c r="F28" s="35" t="str">
        <x:f>IF(B28="","",SUM($D$21:D28))</x:f>
      </x:c>
      <x:c r="G28" s="35" t="str">
        <x:f>IF(B28="","",$B$6-F28)</x:f>
      </x:c>
      <x:c r="H28" s="35" t="str">
        <x:f>IF(B28="","",SUMIFS(TicketTime[Temps (h)],TicketTime[Mois],B28,TicketTime[Période],"Hors période"))</x:f>
      </x:c>
      <x:c r="I28" s="37" t="str">
        <x:f>IF(B28="","",IF(F28/$B$6&gt;1,"Forfait dépassé",IF(F28/$B$6=1,"Forfait consommé",IF(F28/$B$6&gt;=$H$12,"À surveiller","Dans le forfait"))))</x:f>
      </x:c>
      <x:c r="J28" s="2"/>
    </x:row>
    <x:row r="29" ht="28" customHeight="1">
      <x:c r="A29" s="2"/>
      <x:c r="B29" s="28" t="str">
        <x:f>IF($C$13&lt;&gt;"Prêt","",IF(EDATE(DATE(YEAR($C$15),MONTH($C$15),1),ROW()-ROW($B$20)-1)&gt;$E$15,"",EDATE(DATE(YEAR($C$15),MONTH($C$15),1),ROW()-ROW($B$20)-1)))</x:f>
      </x:c>
      <x:c r="C29" s="34" t="str">
        <x:f>IF(B29="","",COUNTIFS(TicketTime[Mois],B29,TicketTime[Temps (h)],"&gt;=0"))</x:f>
      </x:c>
      <x:c r="D29" s="35" t="str">
        <x:f>IF(B29="","",SUMIF(TicketTime[Mois],B29,TicketTime[Temps (h)]))</x:f>
      </x:c>
      <x:c r="E29" s="36" t="str">
        <x:f>IF(B29="","",D29/$H$11)</x:f>
      </x:c>
      <x:c r="F29" s="35" t="str">
        <x:f>IF(B29="","",SUM($D$21:D29))</x:f>
      </x:c>
      <x:c r="G29" s="35" t="str">
        <x:f>IF(B29="","",$B$6-F29)</x:f>
      </x:c>
      <x:c r="H29" s="35" t="str">
        <x:f>IF(B29="","",SUMIFS(TicketTime[Temps (h)],TicketTime[Mois],B29,TicketTime[Période],"Hors période"))</x:f>
      </x:c>
      <x:c r="I29" s="37" t="str">
        <x:f>IF(B29="","",IF(F29/$B$6&gt;1,"Forfait dépassé",IF(F29/$B$6=1,"Forfait consommé",IF(F29/$B$6&gt;=$H$12,"À surveiller","Dans le forfait"))))</x:f>
      </x:c>
      <x:c r="J29" s="2"/>
    </x:row>
    <x:row r="30" ht="28" customHeight="1">
      <x:c r="A30" s="2"/>
      <x:c r="B30" s="28" t="str">
        <x:f>IF($C$13&lt;&gt;"Prêt","",IF(EDATE(DATE(YEAR($C$15),MONTH($C$15),1),ROW()-ROW($B$20)-1)&gt;$E$15,"",EDATE(DATE(YEAR($C$15),MONTH($C$15),1),ROW()-ROW($B$20)-1)))</x:f>
      </x:c>
      <x:c r="C30" s="34" t="str">
        <x:f>IF(B30="","",COUNTIFS(TicketTime[Mois],B30,TicketTime[Temps (h)],"&gt;=0"))</x:f>
      </x:c>
      <x:c r="D30" s="35" t="str">
        <x:f>IF(B30="","",SUMIF(TicketTime[Mois],B30,TicketTime[Temps (h)]))</x:f>
      </x:c>
      <x:c r="E30" s="36" t="str">
        <x:f>IF(B30="","",D30/$H$11)</x:f>
      </x:c>
      <x:c r="F30" s="35" t="str">
        <x:f>IF(B30="","",SUM($D$21:D30))</x:f>
      </x:c>
      <x:c r="G30" s="35" t="str">
        <x:f>IF(B30="","",$B$6-F30)</x:f>
      </x:c>
      <x:c r="H30" s="35" t="str">
        <x:f>IF(B30="","",SUMIFS(TicketTime[Temps (h)],TicketTime[Mois],B30,TicketTime[Période],"Hors période"))</x:f>
      </x:c>
      <x:c r="I30" s="37" t="str">
        <x:f>IF(B30="","",IF(F30/$B$6&gt;1,"Forfait dépassé",IF(F30/$B$6=1,"Forfait consommé",IF(F30/$B$6&gt;=$H$12,"À surveiller","Dans le forfait"))))</x:f>
      </x:c>
      <x:c r="J30" s="2"/>
    </x:row>
    <x:row r="31" ht="28" customHeight="1">
      <x:c r="A31" s="2"/>
      <x:c r="B31" s="28" t="str">
        <x:f>IF($C$13&lt;&gt;"Prêt","",IF(EDATE(DATE(YEAR($C$15),MONTH($C$15),1),ROW()-ROW($B$20)-1)&gt;$E$15,"",EDATE(DATE(YEAR($C$15),MONTH($C$15),1),ROW()-ROW($B$20)-1)))</x:f>
      </x:c>
      <x:c r="C31" s="34" t="str">
        <x:f>IF(B31="","",COUNTIFS(TicketTime[Mois],B31,TicketTime[Temps (h)],"&gt;=0"))</x:f>
      </x:c>
      <x:c r="D31" s="35" t="str">
        <x:f>IF(B31="","",SUMIF(TicketTime[Mois],B31,TicketTime[Temps (h)]))</x:f>
      </x:c>
      <x:c r="E31" s="36" t="str">
        <x:f>IF(B31="","",D31/$H$11)</x:f>
      </x:c>
      <x:c r="F31" s="35" t="str">
        <x:f>IF(B31="","",SUM($D$21:D31))</x:f>
      </x:c>
      <x:c r="G31" s="35" t="str">
        <x:f>IF(B31="","",$B$6-F31)</x:f>
      </x:c>
      <x:c r="H31" s="35" t="str">
        <x:f>IF(B31="","",SUMIFS(TicketTime[Temps (h)],TicketTime[Mois],B31,TicketTime[Période],"Hors période"))</x:f>
      </x:c>
      <x:c r="I31" s="37" t="str">
        <x:f>IF(B31="","",IF(F31/$B$6&gt;1,"Forfait dépassé",IF(F31/$B$6=1,"Forfait consommé",IF(F31/$B$6&gt;=$H$12,"À surveiller","Dans le forfait"))))</x:f>
      </x:c>
      <x:c r="J31" s="2"/>
    </x:row>
    <x:row r="32" ht="28" customHeight="1">
      <x:c r="A32" s="2"/>
      <x:c r="B32" s="28" t="str">
        <x:f>IF($C$13&lt;&gt;"Prêt","",IF(EDATE(DATE(YEAR($C$15),MONTH($C$15),1),ROW()-ROW($B$20)-1)&gt;$E$15,"",EDATE(DATE(YEAR($C$15),MONTH($C$15),1),ROW()-ROW($B$20)-1)))</x:f>
      </x:c>
      <x:c r="C32" s="34" t="str">
        <x:f>IF(B32="","",COUNTIFS(TicketTime[Mois],B32,TicketTime[Temps (h)],"&gt;=0"))</x:f>
      </x:c>
      <x:c r="D32" s="35" t="str">
        <x:f>IF(B32="","",SUMIF(TicketTime[Mois],B32,TicketTime[Temps (h)]))</x:f>
      </x:c>
      <x:c r="E32" s="36" t="str">
        <x:f>IF(B32="","",D32/$H$11)</x:f>
      </x:c>
      <x:c r="F32" s="35" t="str">
        <x:f>IF(B32="","",SUM($D$21:D32))</x:f>
      </x:c>
      <x:c r="G32" s="35" t="str">
        <x:f>IF(B32="","",$B$6-F32)</x:f>
      </x:c>
      <x:c r="H32" s="35" t="str">
        <x:f>IF(B32="","",SUMIFS(TicketTime[Temps (h)],TicketTime[Mois],B32,TicketTime[Période],"Hors période"))</x:f>
      </x:c>
      <x:c r="I32" s="37" t="str">
        <x:f>IF(B32="","",IF(F32/$B$6&gt;1,"Forfait dépassé",IF(F32/$B$6=1,"Forfait consommé",IF(F32/$B$6&gt;=$H$12,"À surveiller","Dans le forfait"))))</x:f>
      </x:c>
      <x:c r="J32" s="2"/>
    </x:row>
    <x:row r="33" ht="28" customHeight="1">
      <x:c r="A33" s="2"/>
      <x:c r="B33" s="28" t="str">
        <x:f>IF($C$13&lt;&gt;"Prêt","",IF(EDATE(DATE(YEAR($C$15),MONTH($C$15),1),ROW()-ROW($B$20)-1)&gt;$E$15,"",EDATE(DATE(YEAR($C$15),MONTH($C$15),1),ROW()-ROW($B$20)-1)))</x:f>
      </x:c>
      <x:c r="C33" s="34" t="str">
        <x:f>IF(B33="","",COUNTIFS(TicketTime[Mois],B33,TicketTime[Temps (h)],"&gt;=0"))</x:f>
      </x:c>
      <x:c r="D33" s="35" t="str">
        <x:f>IF(B33="","",SUMIF(TicketTime[Mois],B33,TicketTime[Temps (h)]))</x:f>
      </x:c>
      <x:c r="E33" s="36" t="str">
        <x:f>IF(B33="","",D33/$H$11)</x:f>
      </x:c>
      <x:c r="F33" s="35" t="str">
        <x:f>IF(B33="","",SUM($D$21:D33))</x:f>
      </x:c>
      <x:c r="G33" s="35" t="str">
        <x:f>IF(B33="","",$B$6-F33)</x:f>
      </x:c>
      <x:c r="H33" s="35" t="str">
        <x:f>IF(B33="","",SUMIFS(TicketTime[Temps (h)],TicketTime[Mois],B33,TicketTime[Période],"Hors période"))</x:f>
      </x:c>
      <x:c r="I33" s="37" t="str">
        <x:f>IF(B33="","",IF(F33/$B$6&gt;1,"Forfait dépassé",IF(F33/$B$6=1,"Forfait consommé",IF(F33/$B$6&gt;=$H$12,"À surveiller","Dans le forfait"))))</x:f>
      </x:c>
      <x:c r="J33" s="2"/>
    </x:row>
    <x:row r="34" ht="28" customHeight="1">
      <x:c r="A34" s="2"/>
      <x:c r="B34" s="28" t="str">
        <x:f>IF($C$13&lt;&gt;"Prêt","",IF(EDATE(DATE(YEAR($C$15),MONTH($C$15),1),ROW()-ROW($B$20)-1)&gt;$E$15,"",EDATE(DATE(YEAR($C$15),MONTH($C$15),1),ROW()-ROW($B$20)-1)))</x:f>
      </x:c>
      <x:c r="C34" s="34" t="str">
        <x:f>IF(B34="","",COUNTIFS(TicketTime[Mois],B34,TicketTime[Temps (h)],"&gt;=0"))</x:f>
      </x:c>
      <x:c r="D34" s="35" t="str">
        <x:f>IF(B34="","",SUMIF(TicketTime[Mois],B34,TicketTime[Temps (h)]))</x:f>
      </x:c>
      <x:c r="E34" s="36" t="str">
        <x:f>IF(B34="","",D34/$H$11)</x:f>
      </x:c>
      <x:c r="F34" s="35" t="str">
        <x:f>IF(B34="","",SUM($D$21:D34))</x:f>
      </x:c>
      <x:c r="G34" s="35" t="str">
        <x:f>IF(B34="","",$B$6-F34)</x:f>
      </x:c>
      <x:c r="H34" s="35" t="str">
        <x:f>IF(B34="","",SUMIFS(TicketTime[Temps (h)],TicketTime[Mois],B34,TicketTime[Période],"Hors période"))</x:f>
      </x:c>
      <x:c r="I34" s="37" t="str">
        <x:f>IF(B34="","",IF(F34/$B$6&gt;1,"Forfait dépassé",IF(F34/$B$6=1,"Forfait consommé",IF(F34/$B$6&gt;=$H$12,"À surveiller","Dans le forfait"))))</x:f>
      </x:c>
      <x:c r="J34" s="2"/>
    </x:row>
    <x:row r="35" ht="28" customHeight="1">
      <x:c r="A35" s="2"/>
      <x:c r="B35" s="28" t="str">
        <x:f>IF($C$13&lt;&gt;"Prêt","",IF(EDATE(DATE(YEAR($C$15),MONTH($C$15),1),ROW()-ROW($B$20)-1)&gt;$E$15,"",EDATE(DATE(YEAR($C$15),MONTH($C$15),1),ROW()-ROW($B$20)-1)))</x:f>
      </x:c>
      <x:c r="C35" s="34" t="str">
        <x:f>IF(B35="","",COUNTIFS(TicketTime[Mois],B35,TicketTime[Temps (h)],"&gt;=0"))</x:f>
      </x:c>
      <x:c r="D35" s="35" t="str">
        <x:f>IF(B35="","",SUMIF(TicketTime[Mois],B35,TicketTime[Temps (h)]))</x:f>
      </x:c>
      <x:c r="E35" s="36" t="str">
        <x:f>IF(B35="","",D35/$H$11)</x:f>
      </x:c>
      <x:c r="F35" s="35" t="str">
        <x:f>IF(B35="","",SUM($D$21:D35))</x:f>
      </x:c>
      <x:c r="G35" s="35" t="str">
        <x:f>IF(B35="","",$B$6-F35)</x:f>
      </x:c>
      <x:c r="H35" s="35" t="str">
        <x:f>IF(B35="","",SUMIFS(TicketTime[Temps (h)],TicketTime[Mois],B35,TicketTime[Période],"Hors période"))</x:f>
      </x:c>
      <x:c r="I35" s="37" t="str">
        <x:f>IF(B35="","",IF(F35/$B$6&gt;1,"Forfait dépassé",IF(F35/$B$6=1,"Forfait consommé",IF(F35/$B$6&gt;=$H$12,"À surveiller","Dans le forfait"))))</x:f>
      </x:c>
      <x:c r="J35" s="2"/>
    </x:row>
    <x:row r="36" ht="28" customHeight="1">
      <x:c r="A36" s="2"/>
      <x:c r="B36" s="28" t="str">
        <x:f>IF($C$13&lt;&gt;"Prêt","",IF(EDATE(DATE(YEAR($C$15),MONTH($C$15),1),ROW()-ROW($B$20)-1)&gt;$E$15,"",EDATE(DATE(YEAR($C$15),MONTH($C$15),1),ROW()-ROW($B$20)-1)))</x:f>
      </x:c>
      <x:c r="C36" s="34" t="str">
        <x:f>IF(B36="","",COUNTIFS(TicketTime[Mois],B36,TicketTime[Temps (h)],"&gt;=0"))</x:f>
      </x:c>
      <x:c r="D36" s="35" t="str">
        <x:f>IF(B36="","",SUMIF(TicketTime[Mois],B36,TicketTime[Temps (h)]))</x:f>
      </x:c>
      <x:c r="E36" s="36" t="str">
        <x:f>IF(B36="","",D36/$H$11)</x:f>
      </x:c>
      <x:c r="F36" s="35" t="str">
        <x:f>IF(B36="","",SUM($D$21:D36))</x:f>
      </x:c>
      <x:c r="G36" s="35" t="str">
        <x:f>IF(B36="","",$B$6-F36)</x:f>
      </x:c>
      <x:c r="H36" s="35" t="str">
        <x:f>IF(B36="","",SUMIFS(TicketTime[Temps (h)],TicketTime[Mois],B36,TicketTime[Période],"Hors période"))</x:f>
      </x:c>
      <x:c r="I36" s="37" t="str">
        <x:f>IF(B36="","",IF(F36/$B$6&gt;1,"Forfait dépassé",IF(F36/$B$6=1,"Forfait consommé",IF(F36/$B$6&gt;=$H$12,"À surveiller","Dans le forfait"))))</x:f>
      </x:c>
      <x:c r="J36" s="2"/>
    </x:row>
    <x:row r="37" ht="28" customHeight="1">
      <x:c r="A37" s="2"/>
      <x:c r="B37" s="28" t="str">
        <x:f>IF($C$13&lt;&gt;"Prêt","",IF(EDATE(DATE(YEAR($C$15),MONTH($C$15),1),ROW()-ROW($B$20)-1)&gt;$E$15,"",EDATE(DATE(YEAR($C$15),MONTH($C$15),1),ROW()-ROW($B$20)-1)))</x:f>
      </x:c>
      <x:c r="C37" s="34" t="str">
        <x:f>IF(B37="","",COUNTIFS(TicketTime[Mois],B37,TicketTime[Temps (h)],"&gt;=0"))</x:f>
      </x:c>
      <x:c r="D37" s="35" t="str">
        <x:f>IF(B37="","",SUMIF(TicketTime[Mois],B37,TicketTime[Temps (h)]))</x:f>
      </x:c>
      <x:c r="E37" s="36" t="str">
        <x:f>IF(B37="","",D37/$H$11)</x:f>
      </x:c>
      <x:c r="F37" s="35" t="str">
        <x:f>IF(B37="","",SUM($D$21:D37))</x:f>
      </x:c>
      <x:c r="G37" s="35" t="str">
        <x:f>IF(B37="","",$B$6-F37)</x:f>
      </x:c>
      <x:c r="H37" s="35" t="str">
        <x:f>IF(B37="","",SUMIFS(TicketTime[Temps (h)],TicketTime[Mois],B37,TicketTime[Période],"Hors période"))</x:f>
      </x:c>
      <x:c r="I37" s="37" t="str">
        <x:f>IF(B37="","",IF(F37/$B$6&gt;1,"Forfait dépassé",IF(F37/$B$6=1,"Forfait consommé",IF(F37/$B$6&gt;=$H$12,"À surveiller","Dans le forfait"))))</x:f>
      </x:c>
      <x:c r="J37" s="2"/>
    </x:row>
    <x:row r="38" ht="28" customHeight="1">
      <x:c r="A38" s="2"/>
      <x:c r="B38" s="28" t="str">
        <x:f>IF($C$13&lt;&gt;"Prêt","",IF(EDATE(DATE(YEAR($C$15),MONTH($C$15),1),ROW()-ROW($B$20)-1)&gt;$E$15,"",EDATE(DATE(YEAR($C$15),MONTH($C$15),1),ROW()-ROW($B$20)-1)))</x:f>
      </x:c>
      <x:c r="C38" s="34" t="str">
        <x:f>IF(B38="","",COUNTIFS(TicketTime[Mois],B38,TicketTime[Temps (h)],"&gt;=0"))</x:f>
      </x:c>
      <x:c r="D38" s="35" t="str">
        <x:f>IF(B38="","",SUMIF(TicketTime[Mois],B38,TicketTime[Temps (h)]))</x:f>
      </x:c>
      <x:c r="E38" s="36" t="str">
        <x:f>IF(B38="","",D38/$H$11)</x:f>
      </x:c>
      <x:c r="F38" s="35" t="str">
        <x:f>IF(B38="","",SUM($D$21:D38))</x:f>
      </x:c>
      <x:c r="G38" s="35" t="str">
        <x:f>IF(B38="","",$B$6-F38)</x:f>
      </x:c>
      <x:c r="H38" s="35" t="str">
        <x:f>IF(B38="","",SUMIFS(TicketTime[Temps (h)],TicketTime[Mois],B38,TicketTime[Période],"Hors période"))</x:f>
      </x:c>
      <x:c r="I38" s="37" t="str">
        <x:f>IF(B38="","",IF(F38/$B$6&gt;1,"Forfait dépassé",IF(F38/$B$6=1,"Forfait consommé",IF(F38/$B$6&gt;=$H$12,"À surveiller","Dans le forfait"))))</x:f>
      </x:c>
      <x:c r="J38" s="2"/>
    </x:row>
    <x:row r="39" ht="28" customHeight="1">
      <x:c r="A39" s="2"/>
      <x:c r="B39" s="28" t="str">
        <x:f>IF($C$13&lt;&gt;"Prêt","",IF(EDATE(DATE(YEAR($C$15),MONTH($C$15),1),ROW()-ROW($B$20)-1)&gt;$E$15,"",EDATE(DATE(YEAR($C$15),MONTH($C$15),1),ROW()-ROW($B$20)-1)))</x:f>
      </x:c>
      <x:c r="C39" s="34" t="str">
        <x:f>IF(B39="","",COUNTIFS(TicketTime[Mois],B39,TicketTime[Temps (h)],"&gt;=0"))</x:f>
      </x:c>
      <x:c r="D39" s="35" t="str">
        <x:f>IF(B39="","",SUMIF(TicketTime[Mois],B39,TicketTime[Temps (h)]))</x:f>
      </x:c>
      <x:c r="E39" s="36" t="str">
        <x:f>IF(B39="","",D39/$H$11)</x:f>
      </x:c>
      <x:c r="F39" s="35" t="str">
        <x:f>IF(B39="","",SUM($D$21:D39))</x:f>
      </x:c>
      <x:c r="G39" s="35" t="str">
        <x:f>IF(B39="","",$B$6-F39)</x:f>
      </x:c>
      <x:c r="H39" s="35" t="str">
        <x:f>IF(B39="","",SUMIFS(TicketTime[Temps (h)],TicketTime[Mois],B39,TicketTime[Période],"Hors période"))</x:f>
      </x:c>
      <x:c r="I39" s="37" t="str">
        <x:f>IF(B39="","",IF(F39/$B$6&gt;1,"Forfait dépassé",IF(F39/$B$6=1,"Forfait consommé",IF(F39/$B$6&gt;=$H$12,"À surveiller","Dans le forfait"))))</x:f>
      </x:c>
      <x:c r="J39" s="2"/>
    </x:row>
    <x:row r="40" ht="28" customHeight="1">
      <x:c r="A40" s="2"/>
      <x:c r="B40" s="28" t="str">
        <x:f>IF($C$13&lt;&gt;"Prêt","",IF(EDATE(DATE(YEAR($C$15),MONTH($C$15),1),ROW()-ROW($B$20)-1)&gt;$E$15,"",EDATE(DATE(YEAR($C$15),MONTH($C$15),1),ROW()-ROW($B$20)-1)))</x:f>
      </x:c>
      <x:c r="C40" s="34" t="str">
        <x:f>IF(B40="","",COUNTIFS(TicketTime[Mois],B40,TicketTime[Temps (h)],"&gt;=0"))</x:f>
      </x:c>
      <x:c r="D40" s="35" t="str">
        <x:f>IF(B40="","",SUMIF(TicketTime[Mois],B40,TicketTime[Temps (h)]))</x:f>
      </x:c>
      <x:c r="E40" s="36" t="str">
        <x:f>IF(B40="","",D40/$H$11)</x:f>
      </x:c>
      <x:c r="F40" s="35" t="str">
        <x:f>IF(B40="","",SUM($D$21:D40))</x:f>
      </x:c>
      <x:c r="G40" s="35" t="str">
        <x:f>IF(B40="","",$B$6-F40)</x:f>
      </x:c>
      <x:c r="H40" s="35" t="str">
        <x:f>IF(B40="","",SUMIFS(TicketTime[Temps (h)],TicketTime[Mois],B40,TicketTime[Période],"Hors période"))</x:f>
      </x:c>
      <x:c r="I40" s="37" t="str">
        <x:f>IF(B40="","",IF(F40/$B$6&gt;1,"Forfait dépassé",IF(F40/$B$6=1,"Forfait consommé",IF(F40/$B$6&gt;=$H$12,"À surveiller","Dans le forfait"))))</x:f>
      </x:c>
      <x:c r="J40" s="2"/>
    </x:row>
    <x:row r="41" ht="28" customHeight="1">
      <x:c r="A41" s="2"/>
      <x:c r="B41" s="28" t="str">
        <x:f>IF($C$13&lt;&gt;"Prêt","",IF(EDATE(DATE(YEAR($C$15),MONTH($C$15),1),ROW()-ROW($B$20)-1)&gt;$E$15,"",EDATE(DATE(YEAR($C$15),MONTH($C$15),1),ROW()-ROW($B$20)-1)))</x:f>
      </x:c>
      <x:c r="C41" s="34" t="str">
        <x:f>IF(B41="","",COUNTIFS(TicketTime[Mois],B41,TicketTime[Temps (h)],"&gt;=0"))</x:f>
      </x:c>
      <x:c r="D41" s="35" t="str">
        <x:f>IF(B41="","",SUMIF(TicketTime[Mois],B41,TicketTime[Temps (h)]))</x:f>
      </x:c>
      <x:c r="E41" s="36" t="str">
        <x:f>IF(B41="","",D41/$H$11)</x:f>
      </x:c>
      <x:c r="F41" s="35" t="str">
        <x:f>IF(B41="","",SUM($D$21:D41))</x:f>
      </x:c>
      <x:c r="G41" s="35" t="str">
        <x:f>IF(B41="","",$B$6-F41)</x:f>
      </x:c>
      <x:c r="H41" s="35" t="str">
        <x:f>IF(B41="","",SUMIFS(TicketTime[Temps (h)],TicketTime[Mois],B41,TicketTime[Période],"Hors période"))</x:f>
      </x:c>
      <x:c r="I41" s="37" t="str">
        <x:f>IF(B41="","",IF(F41/$B$6&gt;1,"Forfait dépassé",IF(F41/$B$6=1,"Forfait consommé",IF(F41/$B$6&gt;=$H$12,"À surveiller","Dans le forfait"))))</x:f>
      </x:c>
      <x:c r="J41" s="2"/>
    </x:row>
    <x:row r="42" ht="28" customHeight="1">
      <x:c r="A42" s="2"/>
      <x:c r="B42" s="28" t="str">
        <x:f>IF($C$13&lt;&gt;"Prêt","",IF(EDATE(DATE(YEAR($C$15),MONTH($C$15),1),ROW()-ROW($B$20)-1)&gt;$E$15,"",EDATE(DATE(YEAR($C$15),MONTH($C$15),1),ROW()-ROW($B$20)-1)))</x:f>
      </x:c>
      <x:c r="C42" s="34" t="str">
        <x:f>IF(B42="","",COUNTIFS(TicketTime[Mois],B42,TicketTime[Temps (h)],"&gt;=0"))</x:f>
      </x:c>
      <x:c r="D42" s="35" t="str">
        <x:f>IF(B42="","",SUMIF(TicketTime[Mois],B42,TicketTime[Temps (h)]))</x:f>
      </x:c>
      <x:c r="E42" s="36" t="str">
        <x:f>IF(B42="","",D42/$H$11)</x:f>
      </x:c>
      <x:c r="F42" s="35" t="str">
        <x:f>IF(B42="","",SUM($D$21:D42))</x:f>
      </x:c>
      <x:c r="G42" s="35" t="str">
        <x:f>IF(B42="","",$B$6-F42)</x:f>
      </x:c>
      <x:c r="H42" s="35" t="str">
        <x:f>IF(B42="","",SUMIFS(TicketTime[Temps (h)],TicketTime[Mois],B42,TicketTime[Période],"Hors période"))</x:f>
      </x:c>
      <x:c r="I42" s="37" t="str">
        <x:f>IF(B42="","",IF(F42/$B$6&gt;1,"Forfait dépassé",IF(F42/$B$6=1,"Forfait consommé",IF(F42/$B$6&gt;=$H$12,"À surveiller","Dans le forfait"))))</x:f>
      </x:c>
      <x:c r="J42" s="2"/>
    </x:row>
    <x:row r="43" ht="28" customHeight="1">
      <x:c r="A43" s="2"/>
      <x:c r="B43" s="28" t="str">
        <x:f>IF($C$13&lt;&gt;"Prêt","",IF(EDATE(DATE(YEAR($C$15),MONTH($C$15),1),ROW()-ROW($B$20)-1)&gt;$E$15,"",EDATE(DATE(YEAR($C$15),MONTH($C$15),1),ROW()-ROW($B$20)-1)))</x:f>
      </x:c>
      <x:c r="C43" s="34" t="str">
        <x:f>IF(B43="","",COUNTIFS(TicketTime[Mois],B43,TicketTime[Temps (h)],"&gt;=0"))</x:f>
      </x:c>
      <x:c r="D43" s="35" t="str">
        <x:f>IF(B43="","",SUMIF(TicketTime[Mois],B43,TicketTime[Temps (h)]))</x:f>
      </x:c>
      <x:c r="E43" s="36" t="str">
        <x:f>IF(B43="","",D43/$H$11)</x:f>
      </x:c>
      <x:c r="F43" s="35" t="str">
        <x:f>IF(B43="","",SUM($D$21:D43))</x:f>
      </x:c>
      <x:c r="G43" s="35" t="str">
        <x:f>IF(B43="","",$B$6-F43)</x:f>
      </x:c>
      <x:c r="H43" s="35" t="str">
        <x:f>IF(B43="","",SUMIFS(TicketTime[Temps (h)],TicketTime[Mois],B43,TicketTime[Période],"Hors période"))</x:f>
      </x:c>
      <x:c r="I43" s="37" t="str">
        <x:f>IF(B43="","",IF(F43/$B$6&gt;1,"Forfait dépassé",IF(F43/$B$6=1,"Forfait consommé",IF(F43/$B$6&gt;=$H$12,"À surveiller","Dans le forfait"))))</x:f>
      </x:c>
      <x:c r="J43" s="2"/>
    </x:row>
    <x:row r="44" ht="28" customHeight="1">
      <x:c r="A44" s="2"/>
      <x:c r="B44" s="28" t="str">
        <x:f>IF($C$13&lt;&gt;"Prêt","",IF(EDATE(DATE(YEAR($C$15),MONTH($C$15),1),ROW()-ROW($B$20)-1)&gt;$E$15,"",EDATE(DATE(YEAR($C$15),MONTH($C$15),1),ROW()-ROW($B$20)-1)))</x:f>
      </x:c>
      <x:c r="C44" s="34" t="str">
        <x:f>IF(B44="","",COUNTIFS(TicketTime[Mois],B44,TicketTime[Temps (h)],"&gt;=0"))</x:f>
      </x:c>
      <x:c r="D44" s="35" t="str">
        <x:f>IF(B44="","",SUMIF(TicketTime[Mois],B44,TicketTime[Temps (h)]))</x:f>
      </x:c>
      <x:c r="E44" s="36" t="str">
        <x:f>IF(B44="","",D44/$H$11)</x:f>
      </x:c>
      <x:c r="F44" s="35" t="str">
        <x:f>IF(B44="","",SUM($D$21:D44))</x:f>
      </x:c>
      <x:c r="G44" s="35" t="str">
        <x:f>IF(B44="","",$B$6-F44)</x:f>
      </x:c>
      <x:c r="H44" s="35" t="str">
        <x:f>IF(B44="","",SUMIFS(TicketTime[Temps (h)],TicketTime[Mois],B44,TicketTime[Période],"Hors période"))</x:f>
      </x:c>
      <x:c r="I44" s="37" t="str">
        <x:f>IF(B44="","",IF(F44/$B$6&gt;1,"Forfait dépassé",IF(F44/$B$6=1,"Forfait consommé",IF(F44/$B$6&gt;=$H$12,"À surveiller","Dans le forfait"))))</x:f>
      </x:c>
      <x:c r="J44" s="2"/>
    </x:row>
    <x:row r="45" ht="25" customHeight="1">
      <x:c r="A45" s="2"/>
      <x:c r="B45" s="2"/>
      <x:c r="C45" s="2"/>
      <x:c r="D45" s="2"/>
      <x:c r="E45" s="2"/>
      <x:c r="F45" s="2"/>
      <x:c r="G45" s="2"/>
      <x:c r="H45" s="2"/>
      <x:c r="I45" s="2"/>
      <x:c r="J45" s="2"/>
    </x:row>
    <x:row r="46" ht="25" customHeight="1">
      <x:c r="A46" s="2"/>
      <x:c r="B46" s="2"/>
      <x:c r="C46" s="2"/>
      <x:c r="D46" s="2"/>
      <x:c r="E46" s="2"/>
      <x:c r="F46" s="2"/>
      <x:c r="G46" s="2"/>
      <x:c r="H46" s="2"/>
      <x:c r="I46" s="2"/>
      <x:c r="J46" s="2"/>
    </x:row>
    <x:row r="47" ht="25" customHeight="1">
      <x:c r="A47" s="2"/>
      <x:c r="B47" s="2"/>
      <x:c r="C47" s="2"/>
      <x:c r="D47" s="2"/>
      <x:c r="E47" s="2"/>
      <x:c r="F47" s="2"/>
      <x:c r="G47" s="2"/>
      <x:c r="H47" s="2"/>
      <x:c r="I47" s="2"/>
      <x:c r="J47" s="2"/>
    </x:row>
  </x:sheetData>
  <x:mergeCells>
    <x:mergeCell ref="B2:I2"/>
    <x:mergeCell ref="B3:I3"/>
    <x:mergeCell ref="B5:C5"/>
    <x:mergeCell ref="B6:C6"/>
    <x:mergeCell ref="B7:C7"/>
    <x:mergeCell ref="D5:E5"/>
    <x:mergeCell ref="D6:E6"/>
    <x:mergeCell ref="D7:E7"/>
    <x:mergeCell ref="F5:G5"/>
    <x:mergeCell ref="F6:G6"/>
    <x:mergeCell ref="F7:G7"/>
    <x:mergeCell ref="H5:I5"/>
    <x:mergeCell ref="H6:I6"/>
    <x:mergeCell ref="H7:I7"/>
    <x:mergeCell ref="C13:I13"/>
    <x:mergeCell ref="B16:I16"/>
    <x:mergeCell ref="B17:I17"/>
    <x:mergeCell ref="B18:I18"/>
  </x:mergeCells>
  <x:conditionalFormatting sqref="C13:I13">
    <x:cfRule type="containsText" dxfId="2" priority="1" operator="containsText" text="Corriger les lignes signalées dans Tickets"/>
    <x:cfRule type="containsText" dxfId="3" priority="2" operator="containsText" text="Compléter les paramètres du forfait"/>
  </x:conditionalFormatting>
  <x:dataValidations count="1">
    <x:dataValidation type="list" sqref="E11">
      <x:formula1>"Heures,Jours"</x:formula1>
    </x:dataValidation>
  </x:dataValidations>
  <x:pageMargins left="0.7" right="0.7" top="0.75" bottom="0.75" header="0.3" footer="0.3"/>
  <x:tableParts count="1">
    <x:tablePart xmlns:r="http://schemas.openxmlformats.org/officeDocument/2006/relationships" r:id="Rf15b4edfef4d4dac"/>
  </x:tableParts>
</x:worksheet>
</file>

<file path=xl/worksheets/sheet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5" hidden="0" customWidth="1"/>
    <x:col min="2" max="2" width="17" hidden="0" customWidth="1"/>
    <x:col min="3" max="3" width="15" hidden="0" customWidth="1"/>
    <x:col min="4" max="4" width="62" hidden="0" customWidth="1"/>
    <x:col min="5" max="5" width="19" hidden="0" customWidth="1"/>
    <x:col min="6" max="6" width="23" hidden="0" customWidth="1"/>
    <x:col min="7" max="7" width="16" hidden="0" customWidth="1"/>
    <x:col min="8" max="8" width="15" hidden="0" customWidth="1"/>
    <x:col min="9" max="9" width="15" hidden="0" customWidth="1"/>
    <x:col min="10" max="10" width="21" hidden="0" customWidth="1"/>
    <x:col min="11" max="11" width="21" hidden="0" customWidth="1"/>
    <x:col min="12" max="12" width="3" hidden="0" customWidth="1"/>
  </x:cols>
  <x:sheetData>
    <x:row r="1" ht="25" customHeight="1">
      <x:c r="A1" s="2"/>
      <x:c r="B1" s="2"/>
      <x:c r="C1" s="2"/>
      <x:c r="D1" s="2"/>
      <x:c r="E1" s="2"/>
      <x:c r="F1" s="2"/>
      <x:c r="G1" s="2"/>
      <x:c r="H1" s="2"/>
      <x:c r="I1" s="2"/>
      <x:c r="J1" s="2"/>
      <x:c r="K1" s="2"/>
      <x:c r="L1" s="2"/>
    </x:row>
    <x:row r="2" ht="42" customHeight="1">
      <x:c r="A2" s="2"/>
      <x:c r="B2" s="4" t="str">
        <x:v>Tickets et temps passés</x:v>
      </x:c>
      <x:c r="C2" s="4" t="str">
        <x:v>Tickets et temps passés</x:v>
      </x:c>
      <x:c r="D2" s="4" t="str">
        <x:v>Tickets et temps passés</x:v>
      </x:c>
      <x:c r="E2" s="4" t="str">
        <x:v>Tickets et temps passés</x:v>
      </x:c>
      <x:c r="F2" s="4" t="str">
        <x:v>Tickets et temps passés</x:v>
      </x:c>
      <x:c r="G2" s="4" t="str">
        <x:v>Tickets et temps passés</x:v>
      </x:c>
      <x:c r="H2" s="4" t="str">
        <x:v>Tickets et temps passés</x:v>
      </x:c>
      <x:c r="I2" s="4" t="str">
        <x:v>Tickets et temps passés</x:v>
      </x:c>
      <x:c r="J2" s="4" t="str">
        <x:v>Tickets et temps passés</x:v>
      </x:c>
      <x:c r="K2" s="4" t="str">
        <x:v>Tickets et temps passés</x:v>
      </x:c>
      <x:c r="L2" s="2"/>
    </x:row>
    <x:row r="3" ht="36" customHeight="1">
      <x:c r="A3" s="2"/>
      <x:c r="B3" s="6" t="str">
        <x:v>Exemple fictif à remplacer. Une ligne par intervention ; le même ticket peut apparaître plusieurs fois.</x:v>
      </x:c>
      <x:c r="C3" s="6" t="str">
        <x:v>Exemple fictif à remplacer. Une ligne par intervention ; le même ticket peut apparaître plusieurs fois.</x:v>
      </x:c>
      <x:c r="D3" s="6" t="str">
        <x:v>Exemple fictif à remplacer. Une ligne par intervention ; le même ticket peut apparaître plusieurs fois.</x:v>
      </x:c>
      <x:c r="E3" s="6" t="str">
        <x:v>Exemple fictif à remplacer. Une ligne par intervention ; le même ticket peut apparaître plusieurs fois.</x:v>
      </x:c>
      <x:c r="F3" s="6" t="str">
        <x:v>Exemple fictif à remplacer. Une ligne par intervention ; le même ticket peut apparaître plusieurs fois.</x:v>
      </x:c>
      <x:c r="G3" s="6" t="str">
        <x:v>Exemple fictif à remplacer. Une ligne par intervention ; le même ticket peut apparaître plusieurs fois.</x:v>
      </x:c>
      <x:c r="H3" s="6" t="str">
        <x:v>Exemple fictif à remplacer. Une ligne par intervention ; le même ticket peut apparaître plusieurs fois.</x:v>
      </x:c>
      <x:c r="I3" s="6" t="str">
        <x:v>Exemple fictif à remplacer. Une ligne par intervention ; le même ticket peut apparaître plusieurs fois.</x:v>
      </x:c>
      <x:c r="J3" s="6" t="str">
        <x:v>Exemple fictif à remplacer. Une ligne par intervention ; le même ticket peut apparaître plusieurs fois.</x:v>
      </x:c>
      <x:c r="K3" s="6" t="str">
        <x:v>Exemple fictif à remplacer. Une ligne par intervention ; le même ticket peut apparaître plusieurs fois.</x:v>
      </x:c>
      <x:c r="L3" s="2"/>
    </x:row>
    <x:row r="4" ht="36" customHeight="1">
      <x:c r="A4" s="2"/>
      <x:c r="B4" s="6" t="str">
        <x:v>Saisissez C:H (cellules jaunes). B et I:K sont calculés. Les temps saisis doivent être réellement passés, quel que soit le statut.</x:v>
      </x:c>
      <x:c r="C4" s="6" t="str">
        <x:v>Saisissez C:H (cellules jaunes). B et I:K sont calculés. Les temps saisis doivent être réellement passés, quel que soit le statut.</x:v>
      </x:c>
      <x:c r="D4" s="6" t="str">
        <x:v>Saisissez C:H (cellules jaunes). B et I:K sont calculés. Les temps saisis doivent être réellement passés, quel que soit le statut.</x:v>
      </x:c>
      <x:c r="E4" s="6" t="str">
        <x:v>Saisissez C:H (cellules jaunes). B et I:K sont calculés. Les temps saisis doivent être réellement passés, quel que soit le statut.</x:v>
      </x:c>
      <x:c r="F4" s="6" t="str">
        <x:v>Saisissez C:H (cellules jaunes). B et I:K sont calculés. Les temps saisis doivent être réellement passés, quel que soit le statut.</x:v>
      </x:c>
      <x:c r="G4" s="6" t="str">
        <x:v>Saisissez C:H (cellules jaunes). B et I:K sont calculés. Les temps saisis doivent être réellement passés, quel que soit le statut.</x:v>
      </x:c>
      <x:c r="H4" s="6" t="str">
        <x:v>Saisissez C:H (cellules jaunes). B et I:K sont calculés. Les temps saisis doivent être réellement passés, quel que soit le statut.</x:v>
      </x:c>
      <x:c r="I4" s="6" t="str">
        <x:v>Saisissez C:H (cellules jaunes). B et I:K sont calculés. Les temps saisis doivent être réellement passés, quel que soit le statut.</x:v>
      </x:c>
      <x:c r="J4" s="6" t="str">
        <x:v>Saisissez C:H (cellules jaunes). B et I:K sont calculés. Les temps saisis doivent être réellement passés, quel que soit le statut.</x:v>
      </x:c>
      <x:c r="K4" s="6" t="str">
        <x:v>Saisissez C:H (cellules jaunes). B et I:K sont calculés. Les temps saisis doivent être réellement passés, quel que soit le statut.</x:v>
      </x:c>
      <x:c r="L4" s="2"/>
    </x:row>
    <x:row r="5" ht="25" customHeight="1">
      <x:c r="A5" s="2"/>
      <x:c r="B5" s="2"/>
      <x:c r="C5" s="2"/>
      <x:c r="D5" s="2"/>
      <x:c r="E5" s="2"/>
      <x:c r="F5" s="2"/>
      <x:c r="G5" s="2"/>
      <x:c r="H5" s="2"/>
      <x:c r="I5" s="2"/>
      <x:c r="J5" s="2"/>
      <x:c r="K5" s="2"/>
      <x:c r="L5" s="2"/>
    </x:row>
    <x:row r="6" ht="25" customHeight="1">
      <x:c r="A6" s="2"/>
      <x:c r="B6" s="2"/>
      <x:c r="C6" s="2"/>
      <x:c r="D6" s="2"/>
      <x:c r="E6" s="2"/>
      <x:c r="F6" s="2"/>
      <x:c r="G6" s="2"/>
      <x:c r="H6" s="2"/>
      <x:c r="I6" s="2"/>
      <x:c r="J6" s="2"/>
      <x:c r="K6" s="2"/>
      <x:c r="L6" s="2"/>
    </x:row>
    <x:row r="7" ht="36" customHeight="1">
      <x:c r="A7" s="2"/>
      <x:c r="B7" s="19" t="str">
        <x:v>Mois</x:v>
      </x:c>
      <x:c r="C7" s="19" t="str">
        <x:v>Ticket</x:v>
      </x:c>
      <x:c r="D7" s="19" t="str">
        <x:v>Désignation</x:v>
      </x:c>
      <x:c r="E7" s="19" t="str">
        <x:v>Date demande</x:v>
      </x:c>
      <x:c r="F7" s="19" t="str">
        <x:v>Profil ressource</x:v>
      </x:c>
      <x:c r="G7" s="19" t="str">
        <x:v>Statut</x:v>
      </x:c>
      <x:c r="H7" s="19" t="str">
        <x:v>Temps (h)</x:v>
      </x:c>
      <x:c r="I7" s="19" t="str">
        <x:v>Temps (j)</x:v>
      </x:c>
      <x:c r="J7" s="19" t="str">
        <x:v>Période</x:v>
      </x:c>
      <x:c r="K7" s="19" t="str">
        <x:v>Contrôle</x:v>
      </x:c>
      <x:c r="L7" s="2"/>
    </x:row>
    <x:row r="8" ht="43" customHeight="1">
      <x:c r="A8" s="2"/>
      <x:c r="B8" s="21" t="n">
        <x:f>IF(OR(E8="",NOT(ISNUMBER(E8))),"",DATE(YEAR(E8),MONTH(E8),1))</x:f>
        <x:v>46023</x:v>
      </x:c>
      <x:c r="C8" s="13" t="str">
        <x:v>DEMO-001</x:v>
      </x:c>
      <x:c r="D8" s="20" t="str">
        <x:v>Corriger l’alignement du menu mobile</x:v>
      </x:c>
      <x:c r="E8" s="16" t="n">
        <x:v>46031</x:v>
      </x:c>
      <x:c r="F8" s="20" t="str">
        <x:v>Développement</x:v>
      </x:c>
      <x:c r="G8" s="20" t="str">
        <x:v>Livré</x:v>
      </x:c>
      <x:c r="H8" s="23" t="n">
        <x:v>3.5</x:v>
      </x:c>
      <x:c r="I8" s="24" t="n">
        <x:f>IF(OR(NOT(ISNUMBER(H8)),NOT(ISNUMBER('Suivi TMA'!$H$11)),'Suivi TMA'!$H$11&lt;=0),"",H8/'Suivi TMA'!$H$11)</x:f>
        <x:v>0.4375</x:v>
      </x:c>
      <x:c r="J8" s="7" t="str">
        <x:f>IF(COUNTA(C8:H8)=0,"",IF(OR(E8="",NOT(ISNUMBER(E8))),"Date manquante",IF(AND(ISNUMBER('Suivi TMA'!$C$12),ISNUMBER('Suivi TMA'!$E$12),E8&gt;='Suivi TMA'!$C$12,E8&lt;='Suivi TMA'!$E$12),"Dans la période","Hors période")))</x:f>
        <x:v>Dans la période</x:v>
      </x:c>
      <x:c r="K8" s="7" t="str">
        <x:f>IF(COUNTA(C8:H8)=0,"",IF(OR(NOT(ISNUMBER(E8)),E8&lt;=0,D8="",NOT(ISNUMBER(H8)),H8&lt;0),"À corriger",""))</x:f>
      </x:c>
      <x:c r="L8" s="2"/>
    </x:row>
    <x:row r="9" ht="43" customHeight="1">
      <x:c r="A9" s="2"/>
      <x:c r="B9" s="21" t="n">
        <x:f>IF(OR(E9="",NOT(ISNUMBER(E9))),"",DATE(YEAR(E9),MONTH(E9),1))</x:f>
        <x:v>46023</x:v>
      </x:c>
      <x:c r="C9" s="13" t="str">
        <x:v>DEMO-002</x:v>
      </x:c>
      <x:c r="D9" s="20" t="str">
        <x:v>Mettre à jour les extensions et vérifier les formulaires</x:v>
      </x:c>
      <x:c r="E9" s="16" t="n">
        <x:v>46044</x:v>
      </x:c>
      <x:c r="F9" s="20" t="str">
        <x:v>Maintenance</x:v>
      </x:c>
      <x:c r="G9" s="20" t="str">
        <x:v>Livré</x:v>
      </x:c>
      <x:c r="H9" s="23" t="n">
        <x:v>4</x:v>
      </x:c>
      <x:c r="I9" s="24" t="n">
        <x:f>IF(OR(NOT(ISNUMBER(H9)),NOT(ISNUMBER('Suivi TMA'!$H$11)),'Suivi TMA'!$H$11&lt;=0),"",H9/'Suivi TMA'!$H$11)</x:f>
        <x:v>0.5</x:v>
      </x:c>
      <x:c r="J9" s="7" t="str">
        <x:f>IF(COUNTA(C9:H9)=0,"",IF(OR(E9="",NOT(ISNUMBER(E9))),"Date manquante",IF(AND(ISNUMBER('Suivi TMA'!$C$12),ISNUMBER('Suivi TMA'!$E$12),E9&gt;='Suivi TMA'!$C$12,E9&lt;='Suivi TMA'!$E$12),"Dans la période","Hors période")))</x:f>
        <x:v>Dans la période</x:v>
      </x:c>
      <x:c r="K9" s="7" t="str">
        <x:f>IF(COUNTA(C9:H9)=0,"",IF(OR(NOT(ISNUMBER(E9)),E9&lt;=0,D9="",NOT(ISNUMBER(H9)),H9&lt;0),"À corriger",""))</x:f>
      </x:c>
      <x:c r="L9" s="2"/>
    </x:row>
    <x:row r="10" ht="43" customHeight="1">
      <x:c r="A10" s="2"/>
      <x:c r="B10" s="21" t="n">
        <x:f>IF(OR(E10="",NOT(ISNUMBER(E10))),"",DATE(YEAR(E10),MONTH(E10),1))</x:f>
        <x:v>46054</x:v>
      </x:c>
      <x:c r="C10" s="13" t="str">
        <x:v>DEMO-003</x:v>
      </x:c>
      <x:c r="D10" s="20" t="str">
        <x:v>Ajouter un filtre de recherche</x:v>
      </x:c>
      <x:c r="E10" s="16" t="n">
        <x:v>46065</x:v>
      </x:c>
      <x:c r="F10" s="20" t="str">
        <x:v>Développement</x:v>
      </x:c>
      <x:c r="G10" s="20" t="str">
        <x:v>Livré</x:v>
      </x:c>
      <x:c r="H10" s="23" t="n">
        <x:v>6</x:v>
      </x:c>
      <x:c r="I10" s="24" t="n">
        <x:f>IF(OR(NOT(ISNUMBER(H10)),NOT(ISNUMBER('Suivi TMA'!$H$11)),'Suivi TMA'!$H$11&lt;=0),"",H10/'Suivi TMA'!$H$11)</x:f>
        <x:v>0.75</x:v>
      </x:c>
      <x:c r="J10" s="7" t="str">
        <x:f>IF(COUNTA(C10:H10)=0,"",IF(OR(E10="",NOT(ISNUMBER(E10))),"Date manquante",IF(AND(ISNUMBER('Suivi TMA'!$C$12),ISNUMBER('Suivi TMA'!$E$12),E10&gt;='Suivi TMA'!$C$12,E10&lt;='Suivi TMA'!$E$12),"Dans la période","Hors période")))</x:f>
        <x:v>Dans la période</x:v>
      </x:c>
      <x:c r="K10" s="7" t="str">
        <x:f>IF(COUNTA(C10:H10)=0,"",IF(OR(NOT(ISNUMBER(E10)),E10&lt;=0,D10="",NOT(ISNUMBER(H10)),H10&lt;0),"À corriger",""))</x:f>
      </x:c>
      <x:c r="L10" s="2"/>
    </x:row>
    <x:row r="11" ht="43" customHeight="1">
      <x:c r="A11" s="2"/>
      <x:c r="B11" s="21" t="n">
        <x:f>IF(OR(E11="",NOT(ISNUMBER(E11))),"",DATE(YEAR(E11),MONTH(E11),1))</x:f>
        <x:v>46082</x:v>
      </x:c>
      <x:c r="C11" s="13"/>
      <x:c r="D11" s="20" t="str">
        <x:v>Préparer le compte rendu mensuel</x:v>
      </x:c>
      <x:c r="E11" s="16" t="n">
        <x:v>46086</x:v>
      </x:c>
      <x:c r="F11" s="20" t="str">
        <x:v>Gestion de projet</x:v>
      </x:c>
      <x:c r="G11" s="20" t="str">
        <x:v>Livré</x:v>
      </x:c>
      <x:c r="H11" s="23" t="n">
        <x:v>1.5</x:v>
      </x:c>
      <x:c r="I11" s="24" t="n">
        <x:f>IF(OR(NOT(ISNUMBER(H11)),NOT(ISNUMBER('Suivi TMA'!$H$11)),'Suivi TMA'!$H$11&lt;=0),"",H11/'Suivi TMA'!$H$11)</x:f>
        <x:v>0.1875</x:v>
      </x:c>
      <x:c r="J11" s="7" t="str">
        <x:f>IF(COUNTA(C11:H11)=0,"",IF(OR(E11="",NOT(ISNUMBER(E11))),"Date manquante",IF(AND(ISNUMBER('Suivi TMA'!$C$12),ISNUMBER('Suivi TMA'!$E$12),E11&gt;='Suivi TMA'!$C$12,E11&lt;='Suivi TMA'!$E$12),"Dans la période","Hors période")))</x:f>
        <x:v>Dans la période</x:v>
      </x:c>
      <x:c r="K11" s="7" t="str">
        <x:f>IF(COUNTA(C11:H11)=0,"",IF(OR(NOT(ISNUMBER(E11)),E11&lt;=0,D11="",NOT(ISNUMBER(H11)),H11&lt;0),"À corriger",""))</x:f>
      </x:c>
      <x:c r="L11" s="2"/>
    </x:row>
    <x:row r="12" ht="43" customHeight="1">
      <x:c r="A12" s="2"/>
      <x:c r="B12" s="21" t="n">
        <x:f>IF(OR(E12="",NOT(ISNUMBER(E12))),"",DATE(YEAR(E12),MONTH(E12),1))</x:f>
        <x:v>46082</x:v>
      </x:c>
      <x:c r="C12" s="13" t="str">
        <x:v>DEMO-005</x:v>
      </x:c>
      <x:c r="D12" s="20" t="str">
        <x:v>Vérifier les notifications après mise à jour</x:v>
      </x:c>
      <x:c r="E12" s="16" t="n">
        <x:v>46100</x:v>
      </x:c>
      <x:c r="F12" s="20" t="str">
        <x:v>Maintenance</x:v>
      </x:c>
      <x:c r="G12" s="20" t="str">
        <x:v>Livré</x:v>
      </x:c>
      <x:c r="H12" s="23" t="n">
        <x:v>2</x:v>
      </x:c>
      <x:c r="I12" s="24" t="n">
        <x:f>IF(OR(NOT(ISNUMBER(H12)),NOT(ISNUMBER('Suivi TMA'!$H$11)),'Suivi TMA'!$H$11&lt;=0),"",H12/'Suivi TMA'!$H$11)</x:f>
        <x:v>0.25</x:v>
      </x:c>
      <x:c r="J12" s="7" t="str">
        <x:f>IF(COUNTA(C12:H12)=0,"",IF(OR(E12="",NOT(ISNUMBER(E12))),"Date manquante",IF(AND(ISNUMBER('Suivi TMA'!$C$12),ISNUMBER('Suivi TMA'!$E$12),E12&gt;='Suivi TMA'!$C$12,E12&lt;='Suivi TMA'!$E$12),"Dans la période","Hors période")))</x:f>
        <x:v>Dans la période</x:v>
      </x:c>
      <x:c r="K12" s="7" t="str">
        <x:f>IF(COUNTA(C12:H12)=0,"",IF(OR(NOT(ISNUMBER(E12)),E12&lt;=0,D12="",NOT(ISNUMBER(H12)),H12&lt;0),"À corriger",""))</x:f>
      </x:c>
      <x:c r="L12" s="2"/>
    </x:row>
    <x:row r="13" ht="43" customHeight="1">
      <x:c r="A13" s="2"/>
      <x:c r="B13" s="21" t="n">
        <x:f>IF(OR(E13="",NOT(ISNUMBER(E13))),"",DATE(YEAR(E13),MONTH(E13),1))</x:f>
        <x:v>46113</x:v>
      </x:c>
      <x:c r="C13" s="13" t="str">
        <x:v>DEMO-006</x:v>
      </x:c>
      <x:c r="D13" s="20" t="str">
        <x:v>Qualifier une demande reçue après la période</x:v>
      </x:c>
      <x:c r="E13" s="16" t="n">
        <x:v>46115</x:v>
      </x:c>
      <x:c r="F13" s="20" t="str">
        <x:v>Gestion de projet</x:v>
      </x:c>
      <x:c r="G13" s="20" t="str">
        <x:v>En cours</x:v>
      </x:c>
      <x:c r="H13" s="23" t="n">
        <x:v>1</x:v>
      </x:c>
      <x:c r="I13" s="24" t="n">
        <x:f>IF(OR(NOT(ISNUMBER(H13)),NOT(ISNUMBER('Suivi TMA'!$H$11)),'Suivi TMA'!$H$11&lt;=0),"",H13/'Suivi TMA'!$H$11)</x:f>
        <x:v>0.125</x:v>
      </x:c>
      <x:c r="J13" s="7" t="str">
        <x:f>IF(COUNTA(C13:H13)=0,"",IF(OR(E13="",NOT(ISNUMBER(E13))),"Date manquante",IF(AND(ISNUMBER('Suivi TMA'!$C$12),ISNUMBER('Suivi TMA'!$E$12),E13&gt;='Suivi TMA'!$C$12,E13&lt;='Suivi TMA'!$E$12),"Dans la période","Hors période")))</x:f>
        <x:v>Hors période</x:v>
      </x:c>
      <x:c r="K13" s="7" t="str">
        <x:f>IF(COUNTA(C13:H13)=0,"",IF(OR(NOT(ISNUMBER(E13)),E13&lt;=0,D13="",NOT(ISNUMBER(H13)),H13&lt;0),"À corriger",""))</x:f>
      </x:c>
      <x:c r="L13" s="2"/>
    </x:row>
    <x:row r="14" ht="43" customHeight="1">
      <x:c r="A14" s="2"/>
      <x:c r="B14" s="21" t="str">
        <x:f>IF(OR(E14="",NOT(ISNUMBER(E14))),"",DATE(YEAR(E14),MONTH(E14),1))</x:f>
      </x:c>
      <x:c r="C14" s="13"/>
      <x:c r="D14" s="20"/>
      <x:c r="E14" s="16"/>
      <x:c r="F14" s="20"/>
      <x:c r="G14" s="20"/>
      <x:c r="H14" s="23"/>
      <x:c r="I14" s="24" t="str">
        <x:f>IF(OR(NOT(ISNUMBER(H14)),NOT(ISNUMBER('Suivi TMA'!$H$11)),'Suivi TMA'!$H$11&lt;=0),"",H14/'Suivi TMA'!$H$11)</x:f>
      </x:c>
      <x:c r="J14" s="7" t="str">
        <x:f>IF(COUNTA(C14:H14)=0,"",IF(OR(E14="",NOT(ISNUMBER(E14))),"Date manquante",IF(AND(ISNUMBER('Suivi TMA'!$C$12),ISNUMBER('Suivi TMA'!$E$12),E14&gt;='Suivi TMA'!$C$12,E14&lt;='Suivi TMA'!$E$12),"Dans la période","Hors période")))</x:f>
      </x:c>
      <x:c r="K14" s="7" t="str">
        <x:f>IF(COUNTA(C14:H14)=0,"",IF(OR(NOT(ISNUMBER(E14)),E14&lt;=0,D14="",NOT(ISNUMBER(H14)),H14&lt;0),"À corriger",""))</x:f>
      </x:c>
      <x:c r="L14" s="2"/>
    </x:row>
    <x:row r="15" ht="43" customHeight="1">
      <x:c r="A15" s="2"/>
      <x:c r="B15" s="21" t="str">
        <x:f>IF(OR(E15="",NOT(ISNUMBER(E15))),"",DATE(YEAR(E15),MONTH(E15),1))</x:f>
      </x:c>
      <x:c r="C15" s="13"/>
      <x:c r="D15" s="20"/>
      <x:c r="E15" s="16"/>
      <x:c r="F15" s="20"/>
      <x:c r="G15" s="20"/>
      <x:c r="H15" s="23"/>
      <x:c r="I15" s="24" t="str">
        <x:f>IF(OR(NOT(ISNUMBER(H15)),NOT(ISNUMBER('Suivi TMA'!$H$11)),'Suivi TMA'!$H$11&lt;=0),"",H15/'Suivi TMA'!$H$11)</x:f>
      </x:c>
      <x:c r="J15" s="7" t="str">
        <x:f>IF(COUNTA(C15:H15)=0,"",IF(OR(E15="",NOT(ISNUMBER(E15))),"Date manquante",IF(AND(ISNUMBER('Suivi TMA'!$C$12),ISNUMBER('Suivi TMA'!$E$12),E15&gt;='Suivi TMA'!$C$12,E15&lt;='Suivi TMA'!$E$12),"Dans la période","Hors période")))</x:f>
      </x:c>
      <x:c r="K15" s="7" t="str">
        <x:f>IF(COUNTA(C15:H15)=0,"",IF(OR(NOT(ISNUMBER(E15)),E15&lt;=0,D15="",NOT(ISNUMBER(H15)),H15&lt;0),"À corriger",""))</x:f>
      </x:c>
      <x:c r="L15" s="2"/>
    </x:row>
    <x:row r="16" ht="43" customHeight="1">
      <x:c r="A16" s="2"/>
      <x:c r="B16" s="21" t="str">
        <x:f>IF(OR(E16="",NOT(ISNUMBER(E16))),"",DATE(YEAR(E16),MONTH(E16),1))</x:f>
      </x:c>
      <x:c r="C16" s="13"/>
      <x:c r="D16" s="20"/>
      <x:c r="E16" s="16"/>
      <x:c r="F16" s="20"/>
      <x:c r="G16" s="20"/>
      <x:c r="H16" s="23"/>
      <x:c r="I16" s="24" t="str">
        <x:f>IF(OR(NOT(ISNUMBER(H16)),NOT(ISNUMBER('Suivi TMA'!$H$11)),'Suivi TMA'!$H$11&lt;=0),"",H16/'Suivi TMA'!$H$11)</x:f>
      </x:c>
      <x:c r="J16" s="7" t="str">
        <x:f>IF(COUNTA(C16:H16)=0,"",IF(OR(E16="",NOT(ISNUMBER(E16))),"Date manquante",IF(AND(ISNUMBER('Suivi TMA'!$C$12),ISNUMBER('Suivi TMA'!$E$12),E16&gt;='Suivi TMA'!$C$12,E16&lt;='Suivi TMA'!$E$12),"Dans la période","Hors période")))</x:f>
      </x:c>
      <x:c r="K16" s="7" t="str">
        <x:f>IF(COUNTA(C16:H16)=0,"",IF(OR(NOT(ISNUMBER(E16)),E16&lt;=0,D16="",NOT(ISNUMBER(H16)),H16&lt;0),"À corriger",""))</x:f>
      </x:c>
      <x:c r="L16" s="2"/>
    </x:row>
    <x:row r="17" ht="43" customHeight="1">
      <x:c r="A17" s="2"/>
      <x:c r="B17" s="21" t="str">
        <x:f>IF(OR(E17="",NOT(ISNUMBER(E17))),"",DATE(YEAR(E17),MONTH(E17),1))</x:f>
      </x:c>
      <x:c r="C17" s="13"/>
      <x:c r="D17" s="20"/>
      <x:c r="E17" s="16"/>
      <x:c r="F17" s="20"/>
      <x:c r="G17" s="20"/>
      <x:c r="H17" s="23"/>
      <x:c r="I17" s="24" t="str">
        <x:f>IF(OR(NOT(ISNUMBER(H17)),NOT(ISNUMBER('Suivi TMA'!$H$11)),'Suivi TMA'!$H$11&lt;=0),"",H17/'Suivi TMA'!$H$11)</x:f>
      </x:c>
      <x:c r="J17" s="7" t="str">
        <x:f>IF(COUNTA(C17:H17)=0,"",IF(OR(E17="",NOT(ISNUMBER(E17))),"Date manquante",IF(AND(ISNUMBER('Suivi TMA'!$C$12),ISNUMBER('Suivi TMA'!$E$12),E17&gt;='Suivi TMA'!$C$12,E17&lt;='Suivi TMA'!$E$12),"Dans la période","Hors période")))</x:f>
      </x:c>
      <x:c r="K17" s="7" t="str">
        <x:f>IF(COUNTA(C17:H17)=0,"",IF(OR(NOT(ISNUMBER(E17)),E17&lt;=0,D17="",NOT(ISNUMBER(H17)),H17&lt;0),"À corriger",""))</x:f>
      </x:c>
      <x:c r="L17" s="2"/>
    </x:row>
    <x:row r="18" ht="43" customHeight="1">
      <x:c r="A18" s="2"/>
      <x:c r="B18" s="21" t="str">
        <x:f>IF(OR(E18="",NOT(ISNUMBER(E18))),"",DATE(YEAR(E18),MONTH(E18),1))</x:f>
      </x:c>
      <x:c r="C18" s="13"/>
      <x:c r="D18" s="20"/>
      <x:c r="E18" s="16"/>
      <x:c r="F18" s="20"/>
      <x:c r="G18" s="20"/>
      <x:c r="H18" s="23"/>
      <x:c r="I18" s="24" t="str">
        <x:f>IF(OR(NOT(ISNUMBER(H18)),NOT(ISNUMBER('Suivi TMA'!$H$11)),'Suivi TMA'!$H$11&lt;=0),"",H18/'Suivi TMA'!$H$11)</x:f>
      </x:c>
      <x:c r="J18" s="7" t="str">
        <x:f>IF(COUNTA(C18:H18)=0,"",IF(OR(E18="",NOT(ISNUMBER(E18))),"Date manquante",IF(AND(ISNUMBER('Suivi TMA'!$C$12),ISNUMBER('Suivi TMA'!$E$12),E18&gt;='Suivi TMA'!$C$12,E18&lt;='Suivi TMA'!$E$12),"Dans la période","Hors période")))</x:f>
      </x:c>
      <x:c r="K18" s="7" t="str">
        <x:f>IF(COUNTA(C18:H18)=0,"",IF(OR(NOT(ISNUMBER(E18)),E18&lt;=0,D18="",NOT(ISNUMBER(H18)),H18&lt;0),"À corriger",""))</x:f>
      </x:c>
      <x:c r="L18" s="2"/>
    </x:row>
    <x:row r="19" ht="43" customHeight="1">
      <x:c r="A19" s="2"/>
      <x:c r="B19" s="21" t="str">
        <x:f>IF(OR(E19="",NOT(ISNUMBER(E19))),"",DATE(YEAR(E19),MONTH(E19),1))</x:f>
      </x:c>
      <x:c r="C19" s="13"/>
      <x:c r="D19" s="20"/>
      <x:c r="E19" s="16"/>
      <x:c r="F19" s="20"/>
      <x:c r="G19" s="20"/>
      <x:c r="H19" s="23"/>
      <x:c r="I19" s="24" t="str">
        <x:f>IF(OR(NOT(ISNUMBER(H19)),NOT(ISNUMBER('Suivi TMA'!$H$11)),'Suivi TMA'!$H$11&lt;=0),"",H19/'Suivi TMA'!$H$11)</x:f>
      </x:c>
      <x:c r="J19" s="7" t="str">
        <x:f>IF(COUNTA(C19:H19)=0,"",IF(OR(E19="",NOT(ISNUMBER(E19))),"Date manquante",IF(AND(ISNUMBER('Suivi TMA'!$C$12),ISNUMBER('Suivi TMA'!$E$12),E19&gt;='Suivi TMA'!$C$12,E19&lt;='Suivi TMA'!$E$12),"Dans la période","Hors période")))</x:f>
      </x:c>
      <x:c r="K19" s="7" t="str">
        <x:f>IF(COUNTA(C19:H19)=0,"",IF(OR(NOT(ISNUMBER(E19)),E19&lt;=0,D19="",NOT(ISNUMBER(H19)),H19&lt;0),"À corriger",""))</x:f>
      </x:c>
      <x:c r="L19" s="2"/>
    </x:row>
    <x:row r="20" ht="43" customHeight="1">
      <x:c r="A20" s="2"/>
      <x:c r="B20" s="21" t="str">
        <x:f>IF(OR(E20="",NOT(ISNUMBER(E20))),"",DATE(YEAR(E20),MONTH(E20),1))</x:f>
      </x:c>
      <x:c r="C20" s="13"/>
      <x:c r="D20" s="20"/>
      <x:c r="E20" s="16"/>
      <x:c r="F20" s="20"/>
      <x:c r="G20" s="20"/>
      <x:c r="H20" s="23"/>
      <x:c r="I20" s="24" t="str">
        <x:f>IF(OR(NOT(ISNUMBER(H20)),NOT(ISNUMBER('Suivi TMA'!$H$11)),'Suivi TMA'!$H$11&lt;=0),"",H20/'Suivi TMA'!$H$11)</x:f>
      </x:c>
      <x:c r="J20" s="7" t="str">
        <x:f>IF(COUNTA(C20:H20)=0,"",IF(OR(E20="",NOT(ISNUMBER(E20))),"Date manquante",IF(AND(ISNUMBER('Suivi TMA'!$C$12),ISNUMBER('Suivi TMA'!$E$12),E20&gt;='Suivi TMA'!$C$12,E20&lt;='Suivi TMA'!$E$12),"Dans la période","Hors période")))</x:f>
      </x:c>
      <x:c r="K20" s="7" t="str">
        <x:f>IF(COUNTA(C20:H20)=0,"",IF(OR(NOT(ISNUMBER(E20)),E20&lt;=0,D20="",NOT(ISNUMBER(H20)),H20&lt;0),"À corriger",""))</x:f>
      </x:c>
      <x:c r="L20" s="2"/>
    </x:row>
    <x:row r="21" ht="43" customHeight="1">
      <x:c r="A21" s="2"/>
      <x:c r="B21" s="21" t="str">
        <x:f>IF(OR(E21="",NOT(ISNUMBER(E21))),"",DATE(YEAR(E21),MONTH(E21),1))</x:f>
      </x:c>
      <x:c r="C21" s="13"/>
      <x:c r="D21" s="20"/>
      <x:c r="E21" s="16"/>
      <x:c r="F21" s="20"/>
      <x:c r="G21" s="20"/>
      <x:c r="H21" s="23"/>
      <x:c r="I21" s="24" t="str">
        <x:f>IF(OR(NOT(ISNUMBER(H21)),NOT(ISNUMBER('Suivi TMA'!$H$11)),'Suivi TMA'!$H$11&lt;=0),"",H21/'Suivi TMA'!$H$11)</x:f>
      </x:c>
      <x:c r="J21" s="7" t="str">
        <x:f>IF(COUNTA(C21:H21)=0,"",IF(OR(E21="",NOT(ISNUMBER(E21))),"Date manquante",IF(AND(ISNUMBER('Suivi TMA'!$C$12),ISNUMBER('Suivi TMA'!$E$12),E21&gt;='Suivi TMA'!$C$12,E21&lt;='Suivi TMA'!$E$12),"Dans la période","Hors période")))</x:f>
      </x:c>
      <x:c r="K21" s="7" t="str">
        <x:f>IF(COUNTA(C21:H21)=0,"",IF(OR(NOT(ISNUMBER(E21)),E21&lt;=0,D21="",NOT(ISNUMBER(H21)),H21&lt;0),"À corriger",""))</x:f>
      </x:c>
      <x:c r="L21" s="2"/>
    </x:row>
    <x:row r="22" ht="43" customHeight="1">
      <x:c r="A22" s="2"/>
      <x:c r="B22" s="21" t="str">
        <x:f>IF(OR(E22="",NOT(ISNUMBER(E22))),"",DATE(YEAR(E22),MONTH(E22),1))</x:f>
      </x:c>
      <x:c r="C22" s="13"/>
      <x:c r="D22" s="20"/>
      <x:c r="E22" s="16"/>
      <x:c r="F22" s="20"/>
      <x:c r="G22" s="20"/>
      <x:c r="H22" s="23"/>
      <x:c r="I22" s="24" t="str">
        <x:f>IF(OR(NOT(ISNUMBER(H22)),NOT(ISNUMBER('Suivi TMA'!$H$11)),'Suivi TMA'!$H$11&lt;=0),"",H22/'Suivi TMA'!$H$11)</x:f>
      </x:c>
      <x:c r="J22" s="7" t="str">
        <x:f>IF(COUNTA(C22:H22)=0,"",IF(OR(E22="",NOT(ISNUMBER(E22))),"Date manquante",IF(AND(ISNUMBER('Suivi TMA'!$C$12),ISNUMBER('Suivi TMA'!$E$12),E22&gt;='Suivi TMA'!$C$12,E22&lt;='Suivi TMA'!$E$12),"Dans la période","Hors période")))</x:f>
      </x:c>
      <x:c r="K22" s="7" t="str">
        <x:f>IF(COUNTA(C22:H22)=0,"",IF(OR(NOT(ISNUMBER(E22)),E22&lt;=0,D22="",NOT(ISNUMBER(H22)),H22&lt;0),"À corriger",""))</x:f>
      </x:c>
      <x:c r="L22" s="2"/>
    </x:row>
    <x:row r="23" ht="43" customHeight="1">
      <x:c r="A23" s="2"/>
      <x:c r="B23" s="21" t="str">
        <x:f>IF(OR(E23="",NOT(ISNUMBER(E23))),"",DATE(YEAR(E23),MONTH(E23),1))</x:f>
      </x:c>
      <x:c r="C23" s="13"/>
      <x:c r="D23" s="20"/>
      <x:c r="E23" s="16"/>
      <x:c r="F23" s="20"/>
      <x:c r="G23" s="20"/>
      <x:c r="H23" s="23"/>
      <x:c r="I23" s="24" t="str">
        <x:f>IF(OR(NOT(ISNUMBER(H23)),NOT(ISNUMBER('Suivi TMA'!$H$11)),'Suivi TMA'!$H$11&lt;=0),"",H23/'Suivi TMA'!$H$11)</x:f>
      </x:c>
      <x:c r="J23" s="7" t="str">
        <x:f>IF(COUNTA(C23:H23)=0,"",IF(OR(E23="",NOT(ISNUMBER(E23))),"Date manquante",IF(AND(ISNUMBER('Suivi TMA'!$C$12),ISNUMBER('Suivi TMA'!$E$12),E23&gt;='Suivi TMA'!$C$12,E23&lt;='Suivi TMA'!$E$12),"Dans la période","Hors période")))</x:f>
      </x:c>
      <x:c r="K23" s="7" t="str">
        <x:f>IF(COUNTA(C23:H23)=0,"",IF(OR(NOT(ISNUMBER(E23)),E23&lt;=0,D23="",NOT(ISNUMBER(H23)),H23&lt;0),"À corriger",""))</x:f>
      </x:c>
      <x:c r="L23" s="2"/>
    </x:row>
    <x:row r="24" ht="43" customHeight="1">
      <x:c r="A24" s="2"/>
      <x:c r="B24" s="21" t="str">
        <x:f>IF(OR(E24="",NOT(ISNUMBER(E24))),"",DATE(YEAR(E24),MONTH(E24),1))</x:f>
      </x:c>
      <x:c r="C24" s="13"/>
      <x:c r="D24" s="20"/>
      <x:c r="E24" s="16"/>
      <x:c r="F24" s="20"/>
      <x:c r="G24" s="20"/>
      <x:c r="H24" s="23"/>
      <x:c r="I24" s="24" t="str">
        <x:f>IF(OR(NOT(ISNUMBER(H24)),NOT(ISNUMBER('Suivi TMA'!$H$11)),'Suivi TMA'!$H$11&lt;=0),"",H24/'Suivi TMA'!$H$11)</x:f>
      </x:c>
      <x:c r="J24" s="7" t="str">
        <x:f>IF(COUNTA(C24:H24)=0,"",IF(OR(E24="",NOT(ISNUMBER(E24))),"Date manquante",IF(AND(ISNUMBER('Suivi TMA'!$C$12),ISNUMBER('Suivi TMA'!$E$12),E24&gt;='Suivi TMA'!$C$12,E24&lt;='Suivi TMA'!$E$12),"Dans la période","Hors période")))</x:f>
      </x:c>
      <x:c r="K24" s="7" t="str">
        <x:f>IF(COUNTA(C24:H24)=0,"",IF(OR(NOT(ISNUMBER(E24)),E24&lt;=0,D24="",NOT(ISNUMBER(H24)),H24&lt;0),"À corriger",""))</x:f>
      </x:c>
      <x:c r="L24" s="2"/>
    </x:row>
    <x:row r="25" ht="43" customHeight="1">
      <x:c r="A25" s="2"/>
      <x:c r="B25" s="21" t="str">
        <x:f>IF(OR(E25="",NOT(ISNUMBER(E25))),"",DATE(YEAR(E25),MONTH(E25),1))</x:f>
      </x:c>
      <x:c r="C25" s="13"/>
      <x:c r="D25" s="20"/>
      <x:c r="E25" s="16"/>
      <x:c r="F25" s="20"/>
      <x:c r="G25" s="20"/>
      <x:c r="H25" s="23"/>
      <x:c r="I25" s="24" t="str">
        <x:f>IF(OR(NOT(ISNUMBER(H25)),NOT(ISNUMBER('Suivi TMA'!$H$11)),'Suivi TMA'!$H$11&lt;=0),"",H25/'Suivi TMA'!$H$11)</x:f>
      </x:c>
      <x:c r="J25" s="7" t="str">
        <x:f>IF(COUNTA(C25:H25)=0,"",IF(OR(E25="",NOT(ISNUMBER(E25))),"Date manquante",IF(AND(ISNUMBER('Suivi TMA'!$C$12),ISNUMBER('Suivi TMA'!$E$12),E25&gt;='Suivi TMA'!$C$12,E25&lt;='Suivi TMA'!$E$12),"Dans la période","Hors période")))</x:f>
      </x:c>
      <x:c r="K25" s="7" t="str">
        <x:f>IF(COUNTA(C25:H25)=0,"",IF(OR(NOT(ISNUMBER(E25)),E25&lt;=0,D25="",NOT(ISNUMBER(H25)),H25&lt;0),"À corriger",""))</x:f>
      </x:c>
      <x:c r="L25" s="2"/>
    </x:row>
    <x:row r="26" ht="43" customHeight="1">
      <x:c r="A26" s="2"/>
      <x:c r="B26" s="21" t="str">
        <x:f>IF(OR(E26="",NOT(ISNUMBER(E26))),"",DATE(YEAR(E26),MONTH(E26),1))</x:f>
      </x:c>
      <x:c r="C26" s="13"/>
      <x:c r="D26" s="20"/>
      <x:c r="E26" s="16"/>
      <x:c r="F26" s="20"/>
      <x:c r="G26" s="20"/>
      <x:c r="H26" s="23"/>
      <x:c r="I26" s="24" t="str">
        <x:f>IF(OR(NOT(ISNUMBER(H26)),NOT(ISNUMBER('Suivi TMA'!$H$11)),'Suivi TMA'!$H$11&lt;=0),"",H26/'Suivi TMA'!$H$11)</x:f>
      </x:c>
      <x:c r="J26" s="7" t="str">
        <x:f>IF(COUNTA(C26:H26)=0,"",IF(OR(E26="",NOT(ISNUMBER(E26))),"Date manquante",IF(AND(ISNUMBER('Suivi TMA'!$C$12),ISNUMBER('Suivi TMA'!$E$12),E26&gt;='Suivi TMA'!$C$12,E26&lt;='Suivi TMA'!$E$12),"Dans la période","Hors période")))</x:f>
      </x:c>
      <x:c r="K26" s="7" t="str">
        <x:f>IF(COUNTA(C26:H26)=0,"",IF(OR(NOT(ISNUMBER(E26)),E26&lt;=0,D26="",NOT(ISNUMBER(H26)),H26&lt;0),"À corriger",""))</x:f>
      </x:c>
      <x:c r="L26" s="2"/>
    </x:row>
    <x:row r="27" ht="43" customHeight="1">
      <x:c r="A27" s="2"/>
      <x:c r="B27" s="21" t="str">
        <x:f>IF(OR(E27="",NOT(ISNUMBER(E27))),"",DATE(YEAR(E27),MONTH(E27),1))</x:f>
      </x:c>
      <x:c r="C27" s="13"/>
      <x:c r="D27" s="20"/>
      <x:c r="E27" s="16"/>
      <x:c r="F27" s="20"/>
      <x:c r="G27" s="20"/>
      <x:c r="H27" s="23"/>
      <x:c r="I27" s="24" t="str">
        <x:f>IF(OR(NOT(ISNUMBER(H27)),NOT(ISNUMBER('Suivi TMA'!$H$11)),'Suivi TMA'!$H$11&lt;=0),"",H27/'Suivi TMA'!$H$11)</x:f>
      </x:c>
      <x:c r="J27" s="7" t="str">
        <x:f>IF(COUNTA(C27:H27)=0,"",IF(OR(E27="",NOT(ISNUMBER(E27))),"Date manquante",IF(AND(ISNUMBER('Suivi TMA'!$C$12),ISNUMBER('Suivi TMA'!$E$12),E27&gt;='Suivi TMA'!$C$12,E27&lt;='Suivi TMA'!$E$12),"Dans la période","Hors période")))</x:f>
      </x:c>
      <x:c r="K27" s="7" t="str">
        <x:f>IF(COUNTA(C27:H27)=0,"",IF(OR(NOT(ISNUMBER(E27)),E27&lt;=0,D27="",NOT(ISNUMBER(H27)),H27&lt;0),"À corriger",""))</x:f>
      </x:c>
      <x:c r="L27" s="2"/>
    </x:row>
    <x:row r="28" ht="43" customHeight="1">
      <x:c r="A28" s="2"/>
      <x:c r="B28" s="21" t="str">
        <x:f>IF(OR(E28="",NOT(ISNUMBER(E28))),"",DATE(YEAR(E28),MONTH(E28),1))</x:f>
      </x:c>
      <x:c r="C28" s="13"/>
      <x:c r="D28" s="20"/>
      <x:c r="E28" s="16"/>
      <x:c r="F28" s="20"/>
      <x:c r="G28" s="20"/>
      <x:c r="H28" s="23"/>
      <x:c r="I28" s="24" t="str">
        <x:f>IF(OR(NOT(ISNUMBER(H28)),NOT(ISNUMBER('Suivi TMA'!$H$11)),'Suivi TMA'!$H$11&lt;=0),"",H28/'Suivi TMA'!$H$11)</x:f>
      </x:c>
      <x:c r="J28" s="7" t="str">
        <x:f>IF(COUNTA(C28:H28)=0,"",IF(OR(E28="",NOT(ISNUMBER(E28))),"Date manquante",IF(AND(ISNUMBER('Suivi TMA'!$C$12),ISNUMBER('Suivi TMA'!$E$12),E28&gt;='Suivi TMA'!$C$12,E28&lt;='Suivi TMA'!$E$12),"Dans la période","Hors période")))</x:f>
      </x:c>
      <x:c r="K28" s="7" t="str">
        <x:f>IF(COUNTA(C28:H28)=0,"",IF(OR(NOT(ISNUMBER(E28)),E28&lt;=0,D28="",NOT(ISNUMBER(H28)),H28&lt;0),"À corriger",""))</x:f>
      </x:c>
      <x:c r="L28" s="2"/>
    </x:row>
    <x:row r="29" ht="43" customHeight="1">
      <x:c r="A29" s="2"/>
      <x:c r="B29" s="21" t="str">
        <x:f>IF(OR(E29="",NOT(ISNUMBER(E29))),"",DATE(YEAR(E29),MONTH(E29),1))</x:f>
      </x:c>
      <x:c r="C29" s="13"/>
      <x:c r="D29" s="20"/>
      <x:c r="E29" s="16"/>
      <x:c r="F29" s="20"/>
      <x:c r="G29" s="20"/>
      <x:c r="H29" s="23"/>
      <x:c r="I29" s="24" t="str">
        <x:f>IF(OR(NOT(ISNUMBER(H29)),NOT(ISNUMBER('Suivi TMA'!$H$11)),'Suivi TMA'!$H$11&lt;=0),"",H29/'Suivi TMA'!$H$11)</x:f>
      </x:c>
      <x:c r="J29" s="7" t="str">
        <x:f>IF(COUNTA(C29:H29)=0,"",IF(OR(E29="",NOT(ISNUMBER(E29))),"Date manquante",IF(AND(ISNUMBER('Suivi TMA'!$C$12),ISNUMBER('Suivi TMA'!$E$12),E29&gt;='Suivi TMA'!$C$12,E29&lt;='Suivi TMA'!$E$12),"Dans la période","Hors période")))</x:f>
      </x:c>
      <x:c r="K29" s="7" t="str">
        <x:f>IF(COUNTA(C29:H29)=0,"",IF(OR(NOT(ISNUMBER(E29)),E29&lt;=0,D29="",NOT(ISNUMBER(H29)),H29&lt;0),"À corriger",""))</x:f>
      </x:c>
      <x:c r="L29" s="2"/>
    </x:row>
    <x:row r="30" ht="43" customHeight="1">
      <x:c r="A30" s="2"/>
      <x:c r="B30" s="21" t="str">
        <x:f>IF(OR(E30="",NOT(ISNUMBER(E30))),"",DATE(YEAR(E30),MONTH(E30),1))</x:f>
      </x:c>
      <x:c r="C30" s="13"/>
      <x:c r="D30" s="20"/>
      <x:c r="E30" s="16"/>
      <x:c r="F30" s="20"/>
      <x:c r="G30" s="20"/>
      <x:c r="H30" s="23"/>
      <x:c r="I30" s="24" t="str">
        <x:f>IF(OR(NOT(ISNUMBER(H30)),NOT(ISNUMBER('Suivi TMA'!$H$11)),'Suivi TMA'!$H$11&lt;=0),"",H30/'Suivi TMA'!$H$11)</x:f>
      </x:c>
      <x:c r="J30" s="7" t="str">
        <x:f>IF(COUNTA(C30:H30)=0,"",IF(OR(E30="",NOT(ISNUMBER(E30))),"Date manquante",IF(AND(ISNUMBER('Suivi TMA'!$C$12),ISNUMBER('Suivi TMA'!$E$12),E30&gt;='Suivi TMA'!$C$12,E30&lt;='Suivi TMA'!$E$12),"Dans la période","Hors période")))</x:f>
      </x:c>
      <x:c r="K30" s="7" t="str">
        <x:f>IF(COUNTA(C30:H30)=0,"",IF(OR(NOT(ISNUMBER(E30)),E30&lt;=0,D30="",NOT(ISNUMBER(H30)),H30&lt;0),"À corriger",""))</x:f>
      </x:c>
      <x:c r="L30" s="2"/>
    </x:row>
    <x:row r="31" ht="43" customHeight="1">
      <x:c r="A31" s="2"/>
      <x:c r="B31" s="21" t="str">
        <x:f>IF(OR(E31="",NOT(ISNUMBER(E31))),"",DATE(YEAR(E31),MONTH(E31),1))</x:f>
      </x:c>
      <x:c r="C31" s="13"/>
      <x:c r="D31" s="20"/>
      <x:c r="E31" s="16"/>
      <x:c r="F31" s="20"/>
      <x:c r="G31" s="20"/>
      <x:c r="H31" s="23"/>
      <x:c r="I31" s="24" t="str">
        <x:f>IF(OR(NOT(ISNUMBER(H31)),NOT(ISNUMBER('Suivi TMA'!$H$11)),'Suivi TMA'!$H$11&lt;=0),"",H31/'Suivi TMA'!$H$11)</x:f>
      </x:c>
      <x:c r="J31" s="7" t="str">
        <x:f>IF(COUNTA(C31:H31)=0,"",IF(OR(E31="",NOT(ISNUMBER(E31))),"Date manquante",IF(AND(ISNUMBER('Suivi TMA'!$C$12),ISNUMBER('Suivi TMA'!$E$12),E31&gt;='Suivi TMA'!$C$12,E31&lt;='Suivi TMA'!$E$12),"Dans la période","Hors période")))</x:f>
      </x:c>
      <x:c r="K31" s="7" t="str">
        <x:f>IF(COUNTA(C31:H31)=0,"",IF(OR(NOT(ISNUMBER(E31)),E31&lt;=0,D31="",NOT(ISNUMBER(H31)),H31&lt;0),"À corriger",""))</x:f>
      </x:c>
      <x:c r="L31" s="2"/>
    </x:row>
    <x:row r="32" ht="43" customHeight="1">
      <x:c r="A32" s="2"/>
      <x:c r="B32" s="21" t="str">
        <x:f>IF(OR(E32="",NOT(ISNUMBER(E32))),"",DATE(YEAR(E32),MONTH(E32),1))</x:f>
      </x:c>
      <x:c r="C32" s="13"/>
      <x:c r="D32" s="20"/>
      <x:c r="E32" s="16"/>
      <x:c r="F32" s="20"/>
      <x:c r="G32" s="20"/>
      <x:c r="H32" s="23"/>
      <x:c r="I32" s="24" t="str">
        <x:f>IF(OR(NOT(ISNUMBER(H32)),NOT(ISNUMBER('Suivi TMA'!$H$11)),'Suivi TMA'!$H$11&lt;=0),"",H32/'Suivi TMA'!$H$11)</x:f>
      </x:c>
      <x:c r="J32" s="7" t="str">
        <x:f>IF(COUNTA(C32:H32)=0,"",IF(OR(E32="",NOT(ISNUMBER(E32))),"Date manquante",IF(AND(ISNUMBER('Suivi TMA'!$C$12),ISNUMBER('Suivi TMA'!$E$12),E32&gt;='Suivi TMA'!$C$12,E32&lt;='Suivi TMA'!$E$12),"Dans la période","Hors période")))</x:f>
      </x:c>
      <x:c r="K32" s="7" t="str">
        <x:f>IF(COUNTA(C32:H32)=0,"",IF(OR(NOT(ISNUMBER(E32)),E32&lt;=0,D32="",NOT(ISNUMBER(H32)),H32&lt;0),"À corriger",""))</x:f>
      </x:c>
      <x:c r="L32" s="2"/>
    </x:row>
    <x:row r="33" ht="43" customHeight="1">
      <x:c r="A33" s="2"/>
      <x:c r="B33" s="21" t="str">
        <x:f>IF(OR(E33="",NOT(ISNUMBER(E33))),"",DATE(YEAR(E33),MONTH(E33),1))</x:f>
      </x:c>
      <x:c r="C33" s="13"/>
      <x:c r="D33" s="20"/>
      <x:c r="E33" s="16"/>
      <x:c r="F33" s="20"/>
      <x:c r="G33" s="20"/>
      <x:c r="H33" s="23"/>
      <x:c r="I33" s="24" t="str">
        <x:f>IF(OR(NOT(ISNUMBER(H33)),NOT(ISNUMBER('Suivi TMA'!$H$11)),'Suivi TMA'!$H$11&lt;=0),"",H33/'Suivi TMA'!$H$11)</x:f>
      </x:c>
      <x:c r="J33" s="7" t="str">
        <x:f>IF(COUNTA(C33:H33)=0,"",IF(OR(E33="",NOT(ISNUMBER(E33))),"Date manquante",IF(AND(ISNUMBER('Suivi TMA'!$C$12),ISNUMBER('Suivi TMA'!$E$12),E33&gt;='Suivi TMA'!$C$12,E33&lt;='Suivi TMA'!$E$12),"Dans la période","Hors période")))</x:f>
      </x:c>
      <x:c r="K33" s="7" t="str">
        <x:f>IF(COUNTA(C33:H33)=0,"",IF(OR(NOT(ISNUMBER(E33)),E33&lt;=0,D33="",NOT(ISNUMBER(H33)),H33&lt;0),"À corriger",""))</x:f>
      </x:c>
      <x:c r="L33" s="2"/>
    </x:row>
    <x:row r="34" ht="43" customHeight="1">
      <x:c r="A34" s="2"/>
      <x:c r="B34" s="21" t="str">
        <x:f>IF(OR(E34="",NOT(ISNUMBER(E34))),"",DATE(YEAR(E34),MONTH(E34),1))</x:f>
      </x:c>
      <x:c r="C34" s="13"/>
      <x:c r="D34" s="20"/>
      <x:c r="E34" s="16"/>
      <x:c r="F34" s="20"/>
      <x:c r="G34" s="20"/>
      <x:c r="H34" s="23"/>
      <x:c r="I34" s="24" t="str">
        <x:f>IF(OR(NOT(ISNUMBER(H34)),NOT(ISNUMBER('Suivi TMA'!$H$11)),'Suivi TMA'!$H$11&lt;=0),"",H34/'Suivi TMA'!$H$11)</x:f>
      </x:c>
      <x:c r="J34" s="7" t="str">
        <x:f>IF(COUNTA(C34:H34)=0,"",IF(OR(E34="",NOT(ISNUMBER(E34))),"Date manquante",IF(AND(ISNUMBER('Suivi TMA'!$C$12),ISNUMBER('Suivi TMA'!$E$12),E34&gt;='Suivi TMA'!$C$12,E34&lt;='Suivi TMA'!$E$12),"Dans la période","Hors période")))</x:f>
      </x:c>
      <x:c r="K34" s="7" t="str">
        <x:f>IF(COUNTA(C34:H34)=0,"",IF(OR(NOT(ISNUMBER(E34)),E34&lt;=0,D34="",NOT(ISNUMBER(H34)),H34&lt;0),"À corriger",""))</x:f>
      </x:c>
      <x:c r="L34" s="2"/>
    </x:row>
    <x:row r="35" ht="43" customHeight="1">
      <x:c r="A35" s="2"/>
      <x:c r="B35" s="21" t="str">
        <x:f>IF(OR(E35="",NOT(ISNUMBER(E35))),"",DATE(YEAR(E35),MONTH(E35),1))</x:f>
      </x:c>
      <x:c r="C35" s="13"/>
      <x:c r="D35" s="20"/>
      <x:c r="E35" s="16"/>
      <x:c r="F35" s="20"/>
      <x:c r="G35" s="20"/>
      <x:c r="H35" s="23"/>
      <x:c r="I35" s="24" t="str">
        <x:f>IF(OR(NOT(ISNUMBER(H35)),NOT(ISNUMBER('Suivi TMA'!$H$11)),'Suivi TMA'!$H$11&lt;=0),"",H35/'Suivi TMA'!$H$11)</x:f>
      </x:c>
      <x:c r="J35" s="7" t="str">
        <x:f>IF(COUNTA(C35:H35)=0,"",IF(OR(E35="",NOT(ISNUMBER(E35))),"Date manquante",IF(AND(ISNUMBER('Suivi TMA'!$C$12),ISNUMBER('Suivi TMA'!$E$12),E35&gt;='Suivi TMA'!$C$12,E35&lt;='Suivi TMA'!$E$12),"Dans la période","Hors période")))</x:f>
      </x:c>
      <x:c r="K35" s="7" t="str">
        <x:f>IF(COUNTA(C35:H35)=0,"",IF(OR(NOT(ISNUMBER(E35)),E35&lt;=0,D35="",NOT(ISNUMBER(H35)),H35&lt;0),"À corriger",""))</x:f>
      </x:c>
      <x:c r="L35" s="2"/>
    </x:row>
    <x:row r="36" ht="43" customHeight="1">
      <x:c r="A36" s="2"/>
      <x:c r="B36" s="21" t="str">
        <x:f>IF(OR(E36="",NOT(ISNUMBER(E36))),"",DATE(YEAR(E36),MONTH(E36),1))</x:f>
      </x:c>
      <x:c r="C36" s="13"/>
      <x:c r="D36" s="20"/>
      <x:c r="E36" s="16"/>
      <x:c r="F36" s="20"/>
      <x:c r="G36" s="20"/>
      <x:c r="H36" s="23"/>
      <x:c r="I36" s="24" t="str">
        <x:f>IF(OR(NOT(ISNUMBER(H36)),NOT(ISNUMBER('Suivi TMA'!$H$11)),'Suivi TMA'!$H$11&lt;=0),"",H36/'Suivi TMA'!$H$11)</x:f>
      </x:c>
      <x:c r="J36" s="7" t="str">
        <x:f>IF(COUNTA(C36:H36)=0,"",IF(OR(E36="",NOT(ISNUMBER(E36))),"Date manquante",IF(AND(ISNUMBER('Suivi TMA'!$C$12),ISNUMBER('Suivi TMA'!$E$12),E36&gt;='Suivi TMA'!$C$12,E36&lt;='Suivi TMA'!$E$12),"Dans la période","Hors période")))</x:f>
      </x:c>
      <x:c r="K36" s="7" t="str">
        <x:f>IF(COUNTA(C36:H36)=0,"",IF(OR(NOT(ISNUMBER(E36)),E36&lt;=0,D36="",NOT(ISNUMBER(H36)),H36&lt;0),"À corriger",""))</x:f>
      </x:c>
      <x:c r="L36" s="2"/>
    </x:row>
    <x:row r="37" ht="43" customHeight="1">
      <x:c r="A37" s="2"/>
      <x:c r="B37" s="21" t="str">
        <x:f>IF(OR(E37="",NOT(ISNUMBER(E37))),"",DATE(YEAR(E37),MONTH(E37),1))</x:f>
      </x:c>
      <x:c r="C37" s="13"/>
      <x:c r="D37" s="20"/>
      <x:c r="E37" s="16"/>
      <x:c r="F37" s="20"/>
      <x:c r="G37" s="20"/>
      <x:c r="H37" s="23"/>
      <x:c r="I37" s="24" t="str">
        <x:f>IF(OR(NOT(ISNUMBER(H37)),NOT(ISNUMBER('Suivi TMA'!$H$11)),'Suivi TMA'!$H$11&lt;=0),"",H37/'Suivi TMA'!$H$11)</x:f>
      </x:c>
      <x:c r="J37" s="7" t="str">
        <x:f>IF(COUNTA(C37:H37)=0,"",IF(OR(E37="",NOT(ISNUMBER(E37))),"Date manquante",IF(AND(ISNUMBER('Suivi TMA'!$C$12),ISNUMBER('Suivi TMA'!$E$12),E37&gt;='Suivi TMA'!$C$12,E37&lt;='Suivi TMA'!$E$12),"Dans la période","Hors période")))</x:f>
      </x:c>
      <x:c r="K37" s="7" t="str">
        <x:f>IF(COUNTA(C37:H37)=0,"",IF(OR(NOT(ISNUMBER(E37)),E37&lt;=0,D37="",NOT(ISNUMBER(H37)),H37&lt;0),"À corriger",""))</x:f>
      </x:c>
      <x:c r="L37" s="2"/>
    </x:row>
    <x:row r="38" ht="43" customHeight="1">
      <x:c r="A38" s="2"/>
      <x:c r="B38" s="21" t="str">
        <x:f>IF(OR(E38="",NOT(ISNUMBER(E38))),"",DATE(YEAR(E38),MONTH(E38),1))</x:f>
      </x:c>
      <x:c r="C38" s="13"/>
      <x:c r="D38" s="20"/>
      <x:c r="E38" s="16"/>
      <x:c r="F38" s="20"/>
      <x:c r="G38" s="20"/>
      <x:c r="H38" s="23"/>
      <x:c r="I38" s="24" t="str">
        <x:f>IF(OR(NOT(ISNUMBER(H38)),NOT(ISNUMBER('Suivi TMA'!$H$11)),'Suivi TMA'!$H$11&lt;=0),"",H38/'Suivi TMA'!$H$11)</x:f>
      </x:c>
      <x:c r="J38" s="7" t="str">
        <x:f>IF(COUNTA(C38:H38)=0,"",IF(OR(E38="",NOT(ISNUMBER(E38))),"Date manquante",IF(AND(ISNUMBER('Suivi TMA'!$C$12),ISNUMBER('Suivi TMA'!$E$12),E38&gt;='Suivi TMA'!$C$12,E38&lt;='Suivi TMA'!$E$12),"Dans la période","Hors période")))</x:f>
      </x:c>
      <x:c r="K38" s="7" t="str">
        <x:f>IF(COUNTA(C38:H38)=0,"",IF(OR(NOT(ISNUMBER(E38)),E38&lt;=0,D38="",NOT(ISNUMBER(H38)),H38&lt;0),"À corriger",""))</x:f>
      </x:c>
      <x:c r="L38" s="2"/>
    </x:row>
    <x:row r="39" ht="43" customHeight="1">
      <x:c r="A39" s="2"/>
      <x:c r="B39" s="21" t="str">
        <x:f>IF(OR(E39="",NOT(ISNUMBER(E39))),"",DATE(YEAR(E39),MONTH(E39),1))</x:f>
      </x:c>
      <x:c r="C39" s="13"/>
      <x:c r="D39" s="20"/>
      <x:c r="E39" s="16"/>
      <x:c r="F39" s="20"/>
      <x:c r="G39" s="20"/>
      <x:c r="H39" s="23"/>
      <x:c r="I39" s="24" t="str">
        <x:f>IF(OR(NOT(ISNUMBER(H39)),NOT(ISNUMBER('Suivi TMA'!$H$11)),'Suivi TMA'!$H$11&lt;=0),"",H39/'Suivi TMA'!$H$11)</x:f>
      </x:c>
      <x:c r="J39" s="7" t="str">
        <x:f>IF(COUNTA(C39:H39)=0,"",IF(OR(E39="",NOT(ISNUMBER(E39))),"Date manquante",IF(AND(ISNUMBER('Suivi TMA'!$C$12),ISNUMBER('Suivi TMA'!$E$12),E39&gt;='Suivi TMA'!$C$12,E39&lt;='Suivi TMA'!$E$12),"Dans la période","Hors période")))</x:f>
      </x:c>
      <x:c r="K39" s="7" t="str">
        <x:f>IF(COUNTA(C39:H39)=0,"",IF(OR(NOT(ISNUMBER(E39)),E39&lt;=0,D39="",NOT(ISNUMBER(H39)),H39&lt;0),"À corriger",""))</x:f>
      </x:c>
      <x:c r="L39" s="2"/>
    </x:row>
    <x:row r="40" ht="43" customHeight="1">
      <x:c r="A40" s="2"/>
      <x:c r="B40" s="21" t="str">
        <x:f>IF(OR(E40="",NOT(ISNUMBER(E40))),"",DATE(YEAR(E40),MONTH(E40),1))</x:f>
      </x:c>
      <x:c r="C40" s="13"/>
      <x:c r="D40" s="20"/>
      <x:c r="E40" s="16"/>
      <x:c r="F40" s="20"/>
      <x:c r="G40" s="20"/>
      <x:c r="H40" s="23"/>
      <x:c r="I40" s="24" t="str">
        <x:f>IF(OR(NOT(ISNUMBER(H40)),NOT(ISNUMBER('Suivi TMA'!$H$11)),'Suivi TMA'!$H$11&lt;=0),"",H40/'Suivi TMA'!$H$11)</x:f>
      </x:c>
      <x:c r="J40" s="7" t="str">
        <x:f>IF(COUNTA(C40:H40)=0,"",IF(OR(E40="",NOT(ISNUMBER(E40))),"Date manquante",IF(AND(ISNUMBER('Suivi TMA'!$C$12),ISNUMBER('Suivi TMA'!$E$12),E40&gt;='Suivi TMA'!$C$12,E40&lt;='Suivi TMA'!$E$12),"Dans la période","Hors période")))</x:f>
      </x:c>
      <x:c r="K40" s="7" t="str">
        <x:f>IF(COUNTA(C40:H40)=0,"",IF(OR(NOT(ISNUMBER(E40)),E40&lt;=0,D40="",NOT(ISNUMBER(H40)),H40&lt;0),"À corriger",""))</x:f>
      </x:c>
      <x:c r="L40" s="2"/>
    </x:row>
    <x:row r="41" ht="43" customHeight="1">
      <x:c r="A41" s="2"/>
      <x:c r="B41" s="21" t="str">
        <x:f>IF(OR(E41="",NOT(ISNUMBER(E41))),"",DATE(YEAR(E41),MONTH(E41),1))</x:f>
      </x:c>
      <x:c r="C41" s="13"/>
      <x:c r="D41" s="20"/>
      <x:c r="E41" s="16"/>
      <x:c r="F41" s="20"/>
      <x:c r="G41" s="20"/>
      <x:c r="H41" s="23"/>
      <x:c r="I41" s="24" t="str">
        <x:f>IF(OR(NOT(ISNUMBER(H41)),NOT(ISNUMBER('Suivi TMA'!$H$11)),'Suivi TMA'!$H$11&lt;=0),"",H41/'Suivi TMA'!$H$11)</x:f>
      </x:c>
      <x:c r="J41" s="7" t="str">
        <x:f>IF(COUNTA(C41:H41)=0,"",IF(OR(E41="",NOT(ISNUMBER(E41))),"Date manquante",IF(AND(ISNUMBER('Suivi TMA'!$C$12),ISNUMBER('Suivi TMA'!$E$12),E41&gt;='Suivi TMA'!$C$12,E41&lt;='Suivi TMA'!$E$12),"Dans la période","Hors période")))</x:f>
      </x:c>
      <x:c r="K41" s="7" t="str">
        <x:f>IF(COUNTA(C41:H41)=0,"",IF(OR(NOT(ISNUMBER(E41)),E41&lt;=0,D41="",NOT(ISNUMBER(H41)),H41&lt;0),"À corriger",""))</x:f>
      </x:c>
      <x:c r="L41" s="2"/>
    </x:row>
    <x:row r="42" ht="43" customHeight="1">
      <x:c r="A42" s="2"/>
      <x:c r="B42" s="21" t="str">
        <x:f>IF(OR(E42="",NOT(ISNUMBER(E42))),"",DATE(YEAR(E42),MONTH(E42),1))</x:f>
      </x:c>
      <x:c r="C42" s="13"/>
      <x:c r="D42" s="20"/>
      <x:c r="E42" s="16"/>
      <x:c r="F42" s="20"/>
      <x:c r="G42" s="20"/>
      <x:c r="H42" s="23"/>
      <x:c r="I42" s="24" t="str">
        <x:f>IF(OR(NOT(ISNUMBER(H42)),NOT(ISNUMBER('Suivi TMA'!$H$11)),'Suivi TMA'!$H$11&lt;=0),"",H42/'Suivi TMA'!$H$11)</x:f>
      </x:c>
      <x:c r="J42" s="7" t="str">
        <x:f>IF(COUNTA(C42:H42)=0,"",IF(OR(E42="",NOT(ISNUMBER(E42))),"Date manquante",IF(AND(ISNUMBER('Suivi TMA'!$C$12),ISNUMBER('Suivi TMA'!$E$12),E42&gt;='Suivi TMA'!$C$12,E42&lt;='Suivi TMA'!$E$12),"Dans la période","Hors période")))</x:f>
      </x:c>
      <x:c r="K42" s="7" t="str">
        <x:f>IF(COUNTA(C42:H42)=0,"",IF(OR(NOT(ISNUMBER(E42)),E42&lt;=0,D42="",NOT(ISNUMBER(H42)),H42&lt;0),"À corriger",""))</x:f>
      </x:c>
      <x:c r="L42" s="2"/>
    </x:row>
    <x:row r="43" ht="43" customHeight="1">
      <x:c r="A43" s="2"/>
      <x:c r="B43" s="21" t="str">
        <x:f>IF(OR(E43="",NOT(ISNUMBER(E43))),"",DATE(YEAR(E43),MONTH(E43),1))</x:f>
      </x:c>
      <x:c r="C43" s="13"/>
      <x:c r="D43" s="20"/>
      <x:c r="E43" s="16"/>
      <x:c r="F43" s="20"/>
      <x:c r="G43" s="20"/>
      <x:c r="H43" s="23"/>
      <x:c r="I43" s="24" t="str">
        <x:f>IF(OR(NOT(ISNUMBER(H43)),NOT(ISNUMBER('Suivi TMA'!$H$11)),'Suivi TMA'!$H$11&lt;=0),"",H43/'Suivi TMA'!$H$11)</x:f>
      </x:c>
      <x:c r="J43" s="7" t="str">
        <x:f>IF(COUNTA(C43:H43)=0,"",IF(OR(E43="",NOT(ISNUMBER(E43))),"Date manquante",IF(AND(ISNUMBER('Suivi TMA'!$C$12),ISNUMBER('Suivi TMA'!$E$12),E43&gt;='Suivi TMA'!$C$12,E43&lt;='Suivi TMA'!$E$12),"Dans la période","Hors période")))</x:f>
      </x:c>
      <x:c r="K43" s="7" t="str">
        <x:f>IF(COUNTA(C43:H43)=0,"",IF(OR(NOT(ISNUMBER(E43)),E43&lt;=0,D43="",NOT(ISNUMBER(H43)),H43&lt;0),"À corriger",""))</x:f>
      </x:c>
      <x:c r="L43" s="2"/>
    </x:row>
    <x:row r="44" ht="43" customHeight="1">
      <x:c r="A44" s="2"/>
      <x:c r="B44" s="21" t="str">
        <x:f>IF(OR(E44="",NOT(ISNUMBER(E44))),"",DATE(YEAR(E44),MONTH(E44),1))</x:f>
      </x:c>
      <x:c r="C44" s="13"/>
      <x:c r="D44" s="20"/>
      <x:c r="E44" s="16"/>
      <x:c r="F44" s="20"/>
      <x:c r="G44" s="20"/>
      <x:c r="H44" s="23"/>
      <x:c r="I44" s="24" t="str">
        <x:f>IF(OR(NOT(ISNUMBER(H44)),NOT(ISNUMBER('Suivi TMA'!$H$11)),'Suivi TMA'!$H$11&lt;=0),"",H44/'Suivi TMA'!$H$11)</x:f>
      </x:c>
      <x:c r="J44" s="7" t="str">
        <x:f>IF(COUNTA(C44:H44)=0,"",IF(OR(E44="",NOT(ISNUMBER(E44))),"Date manquante",IF(AND(ISNUMBER('Suivi TMA'!$C$12),ISNUMBER('Suivi TMA'!$E$12),E44&gt;='Suivi TMA'!$C$12,E44&lt;='Suivi TMA'!$E$12),"Dans la période","Hors période")))</x:f>
      </x:c>
      <x:c r="K44" s="7" t="str">
        <x:f>IF(COUNTA(C44:H44)=0,"",IF(OR(NOT(ISNUMBER(E44)),E44&lt;=0,D44="",NOT(ISNUMBER(H44)),H44&lt;0),"À corriger",""))</x:f>
      </x:c>
      <x:c r="L44" s="2"/>
    </x:row>
    <x:row r="45" ht="43" customHeight="1">
      <x:c r="A45" s="2"/>
      <x:c r="B45" s="21" t="str">
        <x:f>IF(OR(E45="",NOT(ISNUMBER(E45))),"",DATE(YEAR(E45),MONTH(E45),1))</x:f>
      </x:c>
      <x:c r="C45" s="13"/>
      <x:c r="D45" s="20"/>
      <x:c r="E45" s="16"/>
      <x:c r="F45" s="20"/>
      <x:c r="G45" s="20"/>
      <x:c r="H45" s="23"/>
      <x:c r="I45" s="24" t="str">
        <x:f>IF(OR(NOT(ISNUMBER(H45)),NOT(ISNUMBER('Suivi TMA'!$H$11)),'Suivi TMA'!$H$11&lt;=0),"",H45/'Suivi TMA'!$H$11)</x:f>
      </x:c>
      <x:c r="J45" s="7" t="str">
        <x:f>IF(COUNTA(C45:H45)=0,"",IF(OR(E45="",NOT(ISNUMBER(E45))),"Date manquante",IF(AND(ISNUMBER('Suivi TMA'!$C$12),ISNUMBER('Suivi TMA'!$E$12),E45&gt;='Suivi TMA'!$C$12,E45&lt;='Suivi TMA'!$E$12),"Dans la période","Hors période")))</x:f>
      </x:c>
      <x:c r="K45" s="7" t="str">
        <x:f>IF(COUNTA(C45:H45)=0,"",IF(OR(NOT(ISNUMBER(E45)),E45&lt;=0,D45="",NOT(ISNUMBER(H45)),H45&lt;0),"À corriger",""))</x:f>
      </x:c>
      <x:c r="L45" s="2"/>
    </x:row>
    <x:row r="46" ht="43" customHeight="1">
      <x:c r="A46" s="2"/>
      <x:c r="B46" s="21" t="str">
        <x:f>IF(OR(E46="",NOT(ISNUMBER(E46))),"",DATE(YEAR(E46),MONTH(E46),1))</x:f>
      </x:c>
      <x:c r="C46" s="13"/>
      <x:c r="D46" s="20"/>
      <x:c r="E46" s="16"/>
      <x:c r="F46" s="20"/>
      <x:c r="G46" s="20"/>
      <x:c r="H46" s="23"/>
      <x:c r="I46" s="24" t="str">
        <x:f>IF(OR(NOT(ISNUMBER(H46)),NOT(ISNUMBER('Suivi TMA'!$H$11)),'Suivi TMA'!$H$11&lt;=0),"",H46/'Suivi TMA'!$H$11)</x:f>
      </x:c>
      <x:c r="J46" s="7" t="str">
        <x:f>IF(COUNTA(C46:H46)=0,"",IF(OR(E46="",NOT(ISNUMBER(E46))),"Date manquante",IF(AND(ISNUMBER('Suivi TMA'!$C$12),ISNUMBER('Suivi TMA'!$E$12),E46&gt;='Suivi TMA'!$C$12,E46&lt;='Suivi TMA'!$E$12),"Dans la période","Hors période")))</x:f>
      </x:c>
      <x:c r="K46" s="7" t="str">
        <x:f>IF(COUNTA(C46:H46)=0,"",IF(OR(NOT(ISNUMBER(E46)),E46&lt;=0,D46="",NOT(ISNUMBER(H46)),H46&lt;0),"À corriger",""))</x:f>
      </x:c>
      <x:c r="L46" s="2"/>
    </x:row>
    <x:row r="47" ht="43" customHeight="1">
      <x:c r="A47" s="2"/>
      <x:c r="B47" s="21" t="str">
        <x:f>IF(OR(E47="",NOT(ISNUMBER(E47))),"",DATE(YEAR(E47),MONTH(E47),1))</x:f>
      </x:c>
      <x:c r="C47" s="13"/>
      <x:c r="D47" s="20"/>
      <x:c r="E47" s="16"/>
      <x:c r="F47" s="20"/>
      <x:c r="G47" s="20"/>
      <x:c r="H47" s="23"/>
      <x:c r="I47" s="24" t="str">
        <x:f>IF(OR(NOT(ISNUMBER(H47)),NOT(ISNUMBER('Suivi TMA'!$H$11)),'Suivi TMA'!$H$11&lt;=0),"",H47/'Suivi TMA'!$H$11)</x:f>
      </x:c>
      <x:c r="J47" s="7" t="str">
        <x:f>IF(COUNTA(C47:H47)=0,"",IF(OR(E47="",NOT(ISNUMBER(E47))),"Date manquante",IF(AND(ISNUMBER('Suivi TMA'!$C$12),ISNUMBER('Suivi TMA'!$E$12),E47&gt;='Suivi TMA'!$C$12,E47&lt;='Suivi TMA'!$E$12),"Dans la période","Hors période")))</x:f>
      </x:c>
      <x:c r="K47" s="7" t="str">
        <x:f>IF(COUNTA(C47:H47)=0,"",IF(OR(NOT(ISNUMBER(E47)),E47&lt;=0,D47="",NOT(ISNUMBER(H47)),H47&lt;0),"À corriger",""))</x:f>
      </x:c>
      <x:c r="L47" s="2"/>
    </x:row>
    <x:row r="48" ht="43" customHeight="1">
      <x:c r="A48" s="2"/>
      <x:c r="B48" s="21" t="str">
        <x:f>IF(OR(E48="",NOT(ISNUMBER(E48))),"",DATE(YEAR(E48),MONTH(E48),1))</x:f>
      </x:c>
      <x:c r="C48" s="13"/>
      <x:c r="D48" s="20"/>
      <x:c r="E48" s="16"/>
      <x:c r="F48" s="20"/>
      <x:c r="G48" s="20"/>
      <x:c r="H48" s="23"/>
      <x:c r="I48" s="24" t="str">
        <x:f>IF(OR(NOT(ISNUMBER(H48)),NOT(ISNUMBER('Suivi TMA'!$H$11)),'Suivi TMA'!$H$11&lt;=0),"",H48/'Suivi TMA'!$H$11)</x:f>
      </x:c>
      <x:c r="J48" s="7" t="str">
        <x:f>IF(COUNTA(C48:H48)=0,"",IF(OR(E48="",NOT(ISNUMBER(E48))),"Date manquante",IF(AND(ISNUMBER('Suivi TMA'!$C$12),ISNUMBER('Suivi TMA'!$E$12),E48&gt;='Suivi TMA'!$C$12,E48&lt;='Suivi TMA'!$E$12),"Dans la période","Hors période")))</x:f>
      </x:c>
      <x:c r="K48" s="7" t="str">
        <x:f>IF(COUNTA(C48:H48)=0,"",IF(OR(NOT(ISNUMBER(E48)),E48&lt;=0,D48="",NOT(ISNUMBER(H48)),H48&lt;0),"À corriger",""))</x:f>
      </x:c>
      <x:c r="L48" s="2"/>
    </x:row>
    <x:row r="49" ht="43" customHeight="1">
      <x:c r="A49" s="2"/>
      <x:c r="B49" s="21" t="str">
        <x:f>IF(OR(E49="",NOT(ISNUMBER(E49))),"",DATE(YEAR(E49),MONTH(E49),1))</x:f>
      </x:c>
      <x:c r="C49" s="13"/>
      <x:c r="D49" s="20"/>
      <x:c r="E49" s="16"/>
      <x:c r="F49" s="20"/>
      <x:c r="G49" s="20"/>
      <x:c r="H49" s="23"/>
      <x:c r="I49" s="24" t="str">
        <x:f>IF(OR(NOT(ISNUMBER(H49)),NOT(ISNUMBER('Suivi TMA'!$H$11)),'Suivi TMA'!$H$11&lt;=0),"",H49/'Suivi TMA'!$H$11)</x:f>
      </x:c>
      <x:c r="J49" s="7" t="str">
        <x:f>IF(COUNTA(C49:H49)=0,"",IF(OR(E49="",NOT(ISNUMBER(E49))),"Date manquante",IF(AND(ISNUMBER('Suivi TMA'!$C$12),ISNUMBER('Suivi TMA'!$E$12),E49&gt;='Suivi TMA'!$C$12,E49&lt;='Suivi TMA'!$E$12),"Dans la période","Hors période")))</x:f>
      </x:c>
      <x:c r="K49" s="7" t="str">
        <x:f>IF(COUNTA(C49:H49)=0,"",IF(OR(NOT(ISNUMBER(E49)),E49&lt;=0,D49="",NOT(ISNUMBER(H49)),H49&lt;0),"À corriger",""))</x:f>
      </x:c>
      <x:c r="L49" s="2"/>
    </x:row>
    <x:row r="50" ht="43" customHeight="1">
      <x:c r="A50" s="2"/>
      <x:c r="B50" s="21" t="str">
        <x:f>IF(OR(E50="",NOT(ISNUMBER(E50))),"",DATE(YEAR(E50),MONTH(E50),1))</x:f>
      </x:c>
      <x:c r="C50" s="13"/>
      <x:c r="D50" s="20"/>
      <x:c r="E50" s="16"/>
      <x:c r="F50" s="20"/>
      <x:c r="G50" s="20"/>
      <x:c r="H50" s="23"/>
      <x:c r="I50" s="24" t="str">
        <x:f>IF(OR(NOT(ISNUMBER(H50)),NOT(ISNUMBER('Suivi TMA'!$H$11)),'Suivi TMA'!$H$11&lt;=0),"",H50/'Suivi TMA'!$H$11)</x:f>
      </x:c>
      <x:c r="J50" s="7" t="str">
        <x:f>IF(COUNTA(C50:H50)=0,"",IF(OR(E50="",NOT(ISNUMBER(E50))),"Date manquante",IF(AND(ISNUMBER('Suivi TMA'!$C$12),ISNUMBER('Suivi TMA'!$E$12),E50&gt;='Suivi TMA'!$C$12,E50&lt;='Suivi TMA'!$E$12),"Dans la période","Hors période")))</x:f>
      </x:c>
      <x:c r="K50" s="7" t="str">
        <x:f>IF(COUNTA(C50:H50)=0,"",IF(OR(NOT(ISNUMBER(E50)),E50&lt;=0,D50="",NOT(ISNUMBER(H50)),H50&lt;0),"À corriger",""))</x:f>
      </x:c>
      <x:c r="L50" s="2"/>
    </x:row>
    <x:row r="51" ht="43" customHeight="1">
      <x:c r="A51" s="2"/>
      <x:c r="B51" s="21" t="str">
        <x:f>IF(OR(E51="",NOT(ISNUMBER(E51))),"",DATE(YEAR(E51),MONTH(E51),1))</x:f>
      </x:c>
      <x:c r="C51" s="13"/>
      <x:c r="D51" s="20"/>
      <x:c r="E51" s="16"/>
      <x:c r="F51" s="20"/>
      <x:c r="G51" s="20"/>
      <x:c r="H51" s="23"/>
      <x:c r="I51" s="24" t="str">
        <x:f>IF(OR(NOT(ISNUMBER(H51)),NOT(ISNUMBER('Suivi TMA'!$H$11)),'Suivi TMA'!$H$11&lt;=0),"",H51/'Suivi TMA'!$H$11)</x:f>
      </x:c>
      <x:c r="J51" s="7" t="str">
        <x:f>IF(COUNTA(C51:H51)=0,"",IF(OR(E51="",NOT(ISNUMBER(E51))),"Date manquante",IF(AND(ISNUMBER('Suivi TMA'!$C$12),ISNUMBER('Suivi TMA'!$E$12),E51&gt;='Suivi TMA'!$C$12,E51&lt;='Suivi TMA'!$E$12),"Dans la période","Hors période")))</x:f>
      </x:c>
      <x:c r="K51" s="7" t="str">
        <x:f>IF(COUNTA(C51:H51)=0,"",IF(OR(NOT(ISNUMBER(E51)),E51&lt;=0,D51="",NOT(ISNUMBER(H51)),H51&lt;0),"À corriger",""))</x:f>
      </x:c>
      <x:c r="L51" s="2"/>
    </x:row>
    <x:row r="52" ht="43" customHeight="1">
      <x:c r="A52" s="2"/>
      <x:c r="B52" s="21" t="str">
        <x:f>IF(OR(E52="",NOT(ISNUMBER(E52))),"",DATE(YEAR(E52),MONTH(E52),1))</x:f>
      </x:c>
      <x:c r="C52" s="13"/>
      <x:c r="D52" s="20"/>
      <x:c r="E52" s="16"/>
      <x:c r="F52" s="20"/>
      <x:c r="G52" s="20"/>
      <x:c r="H52" s="23"/>
      <x:c r="I52" s="24" t="str">
        <x:f>IF(OR(NOT(ISNUMBER(H52)),NOT(ISNUMBER('Suivi TMA'!$H$11)),'Suivi TMA'!$H$11&lt;=0),"",H52/'Suivi TMA'!$H$11)</x:f>
      </x:c>
      <x:c r="J52" s="7" t="str">
        <x:f>IF(COUNTA(C52:H52)=0,"",IF(OR(E52="",NOT(ISNUMBER(E52))),"Date manquante",IF(AND(ISNUMBER('Suivi TMA'!$C$12),ISNUMBER('Suivi TMA'!$E$12),E52&gt;='Suivi TMA'!$C$12,E52&lt;='Suivi TMA'!$E$12),"Dans la période","Hors période")))</x:f>
      </x:c>
      <x:c r="K52" s="7" t="str">
        <x:f>IF(COUNTA(C52:H52)=0,"",IF(OR(NOT(ISNUMBER(E52)),E52&lt;=0,D52="",NOT(ISNUMBER(H52)),H52&lt;0),"À corriger",""))</x:f>
      </x:c>
      <x:c r="L52" s="2"/>
    </x:row>
    <x:row r="53" ht="43" customHeight="1">
      <x:c r="A53" s="2"/>
      <x:c r="B53" s="21" t="str">
        <x:f>IF(OR(E53="",NOT(ISNUMBER(E53))),"",DATE(YEAR(E53),MONTH(E53),1))</x:f>
      </x:c>
      <x:c r="C53" s="13"/>
      <x:c r="D53" s="20"/>
      <x:c r="E53" s="16"/>
      <x:c r="F53" s="20"/>
      <x:c r="G53" s="20"/>
      <x:c r="H53" s="23"/>
      <x:c r="I53" s="24" t="str">
        <x:f>IF(OR(NOT(ISNUMBER(H53)),NOT(ISNUMBER('Suivi TMA'!$H$11)),'Suivi TMA'!$H$11&lt;=0),"",H53/'Suivi TMA'!$H$11)</x:f>
      </x:c>
      <x:c r="J53" s="7" t="str">
        <x:f>IF(COUNTA(C53:H53)=0,"",IF(OR(E53="",NOT(ISNUMBER(E53))),"Date manquante",IF(AND(ISNUMBER('Suivi TMA'!$C$12),ISNUMBER('Suivi TMA'!$E$12),E53&gt;='Suivi TMA'!$C$12,E53&lt;='Suivi TMA'!$E$12),"Dans la période","Hors période")))</x:f>
      </x:c>
      <x:c r="K53" s="7" t="str">
        <x:f>IF(COUNTA(C53:H53)=0,"",IF(OR(NOT(ISNUMBER(E53)),E53&lt;=0,D53="",NOT(ISNUMBER(H53)),H53&lt;0),"À corriger",""))</x:f>
      </x:c>
      <x:c r="L53" s="2"/>
    </x:row>
    <x:row r="54" ht="43" customHeight="1">
      <x:c r="A54" s="2"/>
      <x:c r="B54" s="21" t="str">
        <x:f>IF(OR(E54="",NOT(ISNUMBER(E54))),"",DATE(YEAR(E54),MONTH(E54),1))</x:f>
      </x:c>
      <x:c r="C54" s="13"/>
      <x:c r="D54" s="20"/>
      <x:c r="E54" s="16"/>
      <x:c r="F54" s="20"/>
      <x:c r="G54" s="20"/>
      <x:c r="H54" s="23"/>
      <x:c r="I54" s="24" t="str">
        <x:f>IF(OR(NOT(ISNUMBER(H54)),NOT(ISNUMBER('Suivi TMA'!$H$11)),'Suivi TMA'!$H$11&lt;=0),"",H54/'Suivi TMA'!$H$11)</x:f>
      </x:c>
      <x:c r="J54" s="7" t="str">
        <x:f>IF(COUNTA(C54:H54)=0,"",IF(OR(E54="",NOT(ISNUMBER(E54))),"Date manquante",IF(AND(ISNUMBER('Suivi TMA'!$C$12),ISNUMBER('Suivi TMA'!$E$12),E54&gt;='Suivi TMA'!$C$12,E54&lt;='Suivi TMA'!$E$12),"Dans la période","Hors période")))</x:f>
      </x:c>
      <x:c r="K54" s="7" t="str">
        <x:f>IF(COUNTA(C54:H54)=0,"",IF(OR(NOT(ISNUMBER(E54)),E54&lt;=0,D54="",NOT(ISNUMBER(H54)),H54&lt;0),"À corriger",""))</x:f>
      </x:c>
      <x:c r="L54" s="2"/>
    </x:row>
    <x:row r="55" ht="43" customHeight="1">
      <x:c r="A55" s="2"/>
      <x:c r="B55" s="21" t="str">
        <x:f>IF(OR(E55="",NOT(ISNUMBER(E55))),"",DATE(YEAR(E55),MONTH(E55),1))</x:f>
      </x:c>
      <x:c r="C55" s="13"/>
      <x:c r="D55" s="20"/>
      <x:c r="E55" s="16"/>
      <x:c r="F55" s="20"/>
      <x:c r="G55" s="20"/>
      <x:c r="H55" s="23"/>
      <x:c r="I55" s="24" t="str">
        <x:f>IF(OR(NOT(ISNUMBER(H55)),NOT(ISNUMBER('Suivi TMA'!$H$11)),'Suivi TMA'!$H$11&lt;=0),"",H55/'Suivi TMA'!$H$11)</x:f>
      </x:c>
      <x:c r="J55" s="7" t="str">
        <x:f>IF(COUNTA(C55:H55)=0,"",IF(OR(E55="",NOT(ISNUMBER(E55))),"Date manquante",IF(AND(ISNUMBER('Suivi TMA'!$C$12),ISNUMBER('Suivi TMA'!$E$12),E55&gt;='Suivi TMA'!$C$12,E55&lt;='Suivi TMA'!$E$12),"Dans la période","Hors période")))</x:f>
      </x:c>
      <x:c r="K55" s="7" t="str">
        <x:f>IF(COUNTA(C55:H55)=0,"",IF(OR(NOT(ISNUMBER(E55)),E55&lt;=0,D55="",NOT(ISNUMBER(H55)),H55&lt;0),"À corriger",""))</x:f>
      </x:c>
      <x:c r="L55" s="2"/>
    </x:row>
    <x:row r="56" ht="43" customHeight="1">
      <x:c r="A56" s="2"/>
      <x:c r="B56" s="21" t="str">
        <x:f>IF(OR(E56="",NOT(ISNUMBER(E56))),"",DATE(YEAR(E56),MONTH(E56),1))</x:f>
      </x:c>
      <x:c r="C56" s="13"/>
      <x:c r="D56" s="20"/>
      <x:c r="E56" s="16"/>
      <x:c r="F56" s="20"/>
      <x:c r="G56" s="20"/>
      <x:c r="H56" s="23"/>
      <x:c r="I56" s="24" t="str">
        <x:f>IF(OR(NOT(ISNUMBER(H56)),NOT(ISNUMBER('Suivi TMA'!$H$11)),'Suivi TMA'!$H$11&lt;=0),"",H56/'Suivi TMA'!$H$11)</x:f>
      </x:c>
      <x:c r="J56" s="7" t="str">
        <x:f>IF(COUNTA(C56:H56)=0,"",IF(OR(E56="",NOT(ISNUMBER(E56))),"Date manquante",IF(AND(ISNUMBER('Suivi TMA'!$C$12),ISNUMBER('Suivi TMA'!$E$12),E56&gt;='Suivi TMA'!$C$12,E56&lt;='Suivi TMA'!$E$12),"Dans la période","Hors période")))</x:f>
      </x:c>
      <x:c r="K56" s="7" t="str">
        <x:f>IF(COUNTA(C56:H56)=0,"",IF(OR(NOT(ISNUMBER(E56)),E56&lt;=0,D56="",NOT(ISNUMBER(H56)),H56&lt;0),"À corriger",""))</x:f>
      </x:c>
      <x:c r="L56" s="2"/>
    </x:row>
    <x:row r="57" ht="43" customHeight="1">
      <x:c r="A57" s="2"/>
      <x:c r="B57" s="21" t="str">
        <x:f>IF(OR(E57="",NOT(ISNUMBER(E57))),"",DATE(YEAR(E57),MONTH(E57),1))</x:f>
      </x:c>
      <x:c r="C57" s="13"/>
      <x:c r="D57" s="20"/>
      <x:c r="E57" s="16"/>
      <x:c r="F57" s="20"/>
      <x:c r="G57" s="20"/>
      <x:c r="H57" s="23"/>
      <x:c r="I57" s="24" t="str">
        <x:f>IF(OR(NOT(ISNUMBER(H57)),NOT(ISNUMBER('Suivi TMA'!$H$11)),'Suivi TMA'!$H$11&lt;=0),"",H57/'Suivi TMA'!$H$11)</x:f>
      </x:c>
      <x:c r="J57" s="7" t="str">
        <x:f>IF(COUNTA(C57:H57)=0,"",IF(OR(E57="",NOT(ISNUMBER(E57))),"Date manquante",IF(AND(ISNUMBER('Suivi TMA'!$C$12),ISNUMBER('Suivi TMA'!$E$12),E57&gt;='Suivi TMA'!$C$12,E57&lt;='Suivi TMA'!$E$12),"Dans la période","Hors période")))</x:f>
      </x:c>
      <x:c r="K57" s="7" t="str">
        <x:f>IF(COUNTA(C57:H57)=0,"",IF(OR(NOT(ISNUMBER(E57)),E57&lt;=0,D57="",NOT(ISNUMBER(H57)),H57&lt;0),"À corriger",""))</x:f>
      </x:c>
      <x:c r="L57" s="2"/>
    </x:row>
    <x:row r="58" ht="43" customHeight="1">
      <x:c r="A58" s="2"/>
      <x:c r="B58" s="21" t="str">
        <x:f>IF(OR(E58="",NOT(ISNUMBER(E58))),"",DATE(YEAR(E58),MONTH(E58),1))</x:f>
      </x:c>
      <x:c r="C58" s="13"/>
      <x:c r="D58" s="20"/>
      <x:c r="E58" s="16"/>
      <x:c r="F58" s="20"/>
      <x:c r="G58" s="20"/>
      <x:c r="H58" s="23"/>
      <x:c r="I58" s="24" t="str">
        <x:f>IF(OR(NOT(ISNUMBER(H58)),NOT(ISNUMBER('Suivi TMA'!$H$11)),'Suivi TMA'!$H$11&lt;=0),"",H58/'Suivi TMA'!$H$11)</x:f>
      </x:c>
      <x:c r="J58" s="7" t="str">
        <x:f>IF(COUNTA(C58:H58)=0,"",IF(OR(E58="",NOT(ISNUMBER(E58))),"Date manquante",IF(AND(ISNUMBER('Suivi TMA'!$C$12),ISNUMBER('Suivi TMA'!$E$12),E58&gt;='Suivi TMA'!$C$12,E58&lt;='Suivi TMA'!$E$12),"Dans la période","Hors période")))</x:f>
      </x:c>
      <x:c r="K58" s="7" t="str">
        <x:f>IF(COUNTA(C58:H58)=0,"",IF(OR(NOT(ISNUMBER(E58)),E58&lt;=0,D58="",NOT(ISNUMBER(H58)),H58&lt;0),"À corriger",""))</x:f>
      </x:c>
      <x:c r="L58" s="2"/>
    </x:row>
    <x:row r="59" ht="43" customHeight="1">
      <x:c r="A59" s="2"/>
      <x:c r="B59" s="21" t="str">
        <x:f>IF(OR(E59="",NOT(ISNUMBER(E59))),"",DATE(YEAR(E59),MONTH(E59),1))</x:f>
      </x:c>
      <x:c r="C59" s="13"/>
      <x:c r="D59" s="20"/>
      <x:c r="E59" s="16"/>
      <x:c r="F59" s="20"/>
      <x:c r="G59" s="20"/>
      <x:c r="H59" s="23"/>
      <x:c r="I59" s="24" t="str">
        <x:f>IF(OR(NOT(ISNUMBER(H59)),NOT(ISNUMBER('Suivi TMA'!$H$11)),'Suivi TMA'!$H$11&lt;=0),"",H59/'Suivi TMA'!$H$11)</x:f>
      </x:c>
      <x:c r="J59" s="7" t="str">
        <x:f>IF(COUNTA(C59:H59)=0,"",IF(OR(E59="",NOT(ISNUMBER(E59))),"Date manquante",IF(AND(ISNUMBER('Suivi TMA'!$C$12),ISNUMBER('Suivi TMA'!$E$12),E59&gt;='Suivi TMA'!$C$12,E59&lt;='Suivi TMA'!$E$12),"Dans la période","Hors période")))</x:f>
      </x:c>
      <x:c r="K59" s="7" t="str">
        <x:f>IF(COUNTA(C59:H59)=0,"",IF(OR(NOT(ISNUMBER(E59)),E59&lt;=0,D59="",NOT(ISNUMBER(H59)),H59&lt;0),"À corriger",""))</x:f>
      </x:c>
      <x:c r="L59" s="2"/>
    </x:row>
    <x:row r="60" ht="43" customHeight="1">
      <x:c r="A60" s="2"/>
      <x:c r="B60" s="21" t="str">
        <x:f>IF(OR(E60="",NOT(ISNUMBER(E60))),"",DATE(YEAR(E60),MONTH(E60),1))</x:f>
      </x:c>
      <x:c r="C60" s="13"/>
      <x:c r="D60" s="20"/>
      <x:c r="E60" s="16"/>
      <x:c r="F60" s="20"/>
      <x:c r="G60" s="20"/>
      <x:c r="H60" s="23"/>
      <x:c r="I60" s="24" t="str">
        <x:f>IF(OR(NOT(ISNUMBER(H60)),NOT(ISNUMBER('Suivi TMA'!$H$11)),'Suivi TMA'!$H$11&lt;=0),"",H60/'Suivi TMA'!$H$11)</x:f>
      </x:c>
      <x:c r="J60" s="7" t="str">
        <x:f>IF(COUNTA(C60:H60)=0,"",IF(OR(E60="",NOT(ISNUMBER(E60))),"Date manquante",IF(AND(ISNUMBER('Suivi TMA'!$C$12),ISNUMBER('Suivi TMA'!$E$12),E60&gt;='Suivi TMA'!$C$12,E60&lt;='Suivi TMA'!$E$12),"Dans la période","Hors période")))</x:f>
      </x:c>
      <x:c r="K60" s="7" t="str">
        <x:f>IF(COUNTA(C60:H60)=0,"",IF(OR(NOT(ISNUMBER(E60)),E60&lt;=0,D60="",NOT(ISNUMBER(H60)),H60&lt;0),"À corriger",""))</x:f>
      </x:c>
      <x:c r="L60" s="2"/>
    </x:row>
    <x:row r="61" ht="43" customHeight="1">
      <x:c r="A61" s="2"/>
      <x:c r="B61" s="21" t="str">
        <x:f>IF(OR(E61="",NOT(ISNUMBER(E61))),"",DATE(YEAR(E61),MONTH(E61),1))</x:f>
      </x:c>
      <x:c r="C61" s="13"/>
      <x:c r="D61" s="20"/>
      <x:c r="E61" s="16"/>
      <x:c r="F61" s="20"/>
      <x:c r="G61" s="20"/>
      <x:c r="H61" s="23"/>
      <x:c r="I61" s="24" t="str">
        <x:f>IF(OR(NOT(ISNUMBER(H61)),NOT(ISNUMBER('Suivi TMA'!$H$11)),'Suivi TMA'!$H$11&lt;=0),"",H61/'Suivi TMA'!$H$11)</x:f>
      </x:c>
      <x:c r="J61" s="7" t="str">
        <x:f>IF(COUNTA(C61:H61)=0,"",IF(OR(E61="",NOT(ISNUMBER(E61))),"Date manquante",IF(AND(ISNUMBER('Suivi TMA'!$C$12),ISNUMBER('Suivi TMA'!$E$12),E61&gt;='Suivi TMA'!$C$12,E61&lt;='Suivi TMA'!$E$12),"Dans la période","Hors période")))</x:f>
      </x:c>
      <x:c r="K61" s="7" t="str">
        <x:f>IF(COUNTA(C61:H61)=0,"",IF(OR(NOT(ISNUMBER(E61)),E61&lt;=0,D61="",NOT(ISNUMBER(H61)),H61&lt;0),"À corriger",""))</x:f>
      </x:c>
      <x:c r="L61" s="2"/>
    </x:row>
    <x:row r="62" ht="43" customHeight="1">
      <x:c r="A62" s="2"/>
      <x:c r="B62" s="21" t="str">
        <x:f>IF(OR(E62="",NOT(ISNUMBER(E62))),"",DATE(YEAR(E62),MONTH(E62),1))</x:f>
      </x:c>
      <x:c r="C62" s="13"/>
      <x:c r="D62" s="20"/>
      <x:c r="E62" s="16"/>
      <x:c r="F62" s="20"/>
      <x:c r="G62" s="20"/>
      <x:c r="H62" s="23"/>
      <x:c r="I62" s="24" t="str">
        <x:f>IF(OR(NOT(ISNUMBER(H62)),NOT(ISNUMBER('Suivi TMA'!$H$11)),'Suivi TMA'!$H$11&lt;=0),"",H62/'Suivi TMA'!$H$11)</x:f>
      </x:c>
      <x:c r="J62" s="7" t="str">
        <x:f>IF(COUNTA(C62:H62)=0,"",IF(OR(E62="",NOT(ISNUMBER(E62))),"Date manquante",IF(AND(ISNUMBER('Suivi TMA'!$C$12),ISNUMBER('Suivi TMA'!$E$12),E62&gt;='Suivi TMA'!$C$12,E62&lt;='Suivi TMA'!$E$12),"Dans la période","Hors période")))</x:f>
      </x:c>
      <x:c r="K62" s="7" t="str">
        <x:f>IF(COUNTA(C62:H62)=0,"",IF(OR(NOT(ISNUMBER(E62)),E62&lt;=0,D62="",NOT(ISNUMBER(H62)),H62&lt;0),"À corriger",""))</x:f>
      </x:c>
      <x:c r="L62" s="2"/>
    </x:row>
    <x:row r="63" ht="43" customHeight="1">
      <x:c r="A63" s="2"/>
      <x:c r="B63" s="21" t="str">
        <x:f>IF(OR(E63="",NOT(ISNUMBER(E63))),"",DATE(YEAR(E63),MONTH(E63),1))</x:f>
      </x:c>
      <x:c r="C63" s="13"/>
      <x:c r="D63" s="20"/>
      <x:c r="E63" s="16"/>
      <x:c r="F63" s="20"/>
      <x:c r="G63" s="20"/>
      <x:c r="H63" s="23"/>
      <x:c r="I63" s="24" t="str">
        <x:f>IF(OR(NOT(ISNUMBER(H63)),NOT(ISNUMBER('Suivi TMA'!$H$11)),'Suivi TMA'!$H$11&lt;=0),"",H63/'Suivi TMA'!$H$11)</x:f>
      </x:c>
      <x:c r="J63" s="7" t="str">
        <x:f>IF(COUNTA(C63:H63)=0,"",IF(OR(E63="",NOT(ISNUMBER(E63))),"Date manquante",IF(AND(ISNUMBER('Suivi TMA'!$C$12),ISNUMBER('Suivi TMA'!$E$12),E63&gt;='Suivi TMA'!$C$12,E63&lt;='Suivi TMA'!$E$12),"Dans la période","Hors période")))</x:f>
      </x:c>
      <x:c r="K63" s="7" t="str">
        <x:f>IF(COUNTA(C63:H63)=0,"",IF(OR(NOT(ISNUMBER(E63)),E63&lt;=0,D63="",NOT(ISNUMBER(H63)),H63&lt;0),"À corriger",""))</x:f>
      </x:c>
      <x:c r="L63" s="2"/>
    </x:row>
    <x:row r="64" ht="43" customHeight="1">
      <x:c r="A64" s="2"/>
      <x:c r="B64" s="21" t="str">
        <x:f>IF(OR(E64="",NOT(ISNUMBER(E64))),"",DATE(YEAR(E64),MONTH(E64),1))</x:f>
      </x:c>
      <x:c r="C64" s="13"/>
      <x:c r="D64" s="20"/>
      <x:c r="E64" s="16"/>
      <x:c r="F64" s="20"/>
      <x:c r="G64" s="20"/>
      <x:c r="H64" s="23"/>
      <x:c r="I64" s="24" t="str">
        <x:f>IF(OR(NOT(ISNUMBER(H64)),NOT(ISNUMBER('Suivi TMA'!$H$11)),'Suivi TMA'!$H$11&lt;=0),"",H64/'Suivi TMA'!$H$11)</x:f>
      </x:c>
      <x:c r="J64" s="7" t="str">
        <x:f>IF(COUNTA(C64:H64)=0,"",IF(OR(E64="",NOT(ISNUMBER(E64))),"Date manquante",IF(AND(ISNUMBER('Suivi TMA'!$C$12),ISNUMBER('Suivi TMA'!$E$12),E64&gt;='Suivi TMA'!$C$12,E64&lt;='Suivi TMA'!$E$12),"Dans la période","Hors période")))</x:f>
      </x:c>
      <x:c r="K64" s="7" t="str">
        <x:f>IF(COUNTA(C64:H64)=0,"",IF(OR(NOT(ISNUMBER(E64)),E64&lt;=0,D64="",NOT(ISNUMBER(H64)),H64&lt;0),"À corriger",""))</x:f>
      </x:c>
      <x:c r="L64" s="2"/>
    </x:row>
    <x:row r="65" ht="43" customHeight="1">
      <x:c r="A65" s="2"/>
      <x:c r="B65" s="21" t="str">
        <x:f>IF(OR(E65="",NOT(ISNUMBER(E65))),"",DATE(YEAR(E65),MONTH(E65),1))</x:f>
      </x:c>
      <x:c r="C65" s="13"/>
      <x:c r="D65" s="20"/>
      <x:c r="E65" s="16"/>
      <x:c r="F65" s="20"/>
      <x:c r="G65" s="20"/>
      <x:c r="H65" s="23"/>
      <x:c r="I65" s="24" t="str">
        <x:f>IF(OR(NOT(ISNUMBER(H65)),NOT(ISNUMBER('Suivi TMA'!$H$11)),'Suivi TMA'!$H$11&lt;=0),"",H65/'Suivi TMA'!$H$11)</x:f>
      </x:c>
      <x:c r="J65" s="7" t="str">
        <x:f>IF(COUNTA(C65:H65)=0,"",IF(OR(E65="",NOT(ISNUMBER(E65))),"Date manquante",IF(AND(ISNUMBER('Suivi TMA'!$C$12),ISNUMBER('Suivi TMA'!$E$12),E65&gt;='Suivi TMA'!$C$12,E65&lt;='Suivi TMA'!$E$12),"Dans la période","Hors période")))</x:f>
      </x:c>
      <x:c r="K65" s="7" t="str">
        <x:f>IF(COUNTA(C65:H65)=0,"",IF(OR(NOT(ISNUMBER(E65)),E65&lt;=0,D65="",NOT(ISNUMBER(H65)),H65&lt;0),"À corriger",""))</x:f>
      </x:c>
      <x:c r="L65" s="2"/>
    </x:row>
    <x:row r="66" ht="43" customHeight="1">
      <x:c r="A66" s="2"/>
      <x:c r="B66" s="21" t="str">
        <x:f>IF(OR(E66="",NOT(ISNUMBER(E66))),"",DATE(YEAR(E66),MONTH(E66),1))</x:f>
      </x:c>
      <x:c r="C66" s="13"/>
      <x:c r="D66" s="20"/>
      <x:c r="E66" s="16"/>
      <x:c r="F66" s="20"/>
      <x:c r="G66" s="20"/>
      <x:c r="H66" s="23"/>
      <x:c r="I66" s="24" t="str">
        <x:f>IF(OR(NOT(ISNUMBER(H66)),NOT(ISNUMBER('Suivi TMA'!$H$11)),'Suivi TMA'!$H$11&lt;=0),"",H66/'Suivi TMA'!$H$11)</x:f>
      </x:c>
      <x:c r="J66" s="7" t="str">
        <x:f>IF(COUNTA(C66:H66)=0,"",IF(OR(E66="",NOT(ISNUMBER(E66))),"Date manquante",IF(AND(ISNUMBER('Suivi TMA'!$C$12),ISNUMBER('Suivi TMA'!$E$12),E66&gt;='Suivi TMA'!$C$12,E66&lt;='Suivi TMA'!$E$12),"Dans la période","Hors période")))</x:f>
      </x:c>
      <x:c r="K66" s="7" t="str">
        <x:f>IF(COUNTA(C66:H66)=0,"",IF(OR(NOT(ISNUMBER(E66)),E66&lt;=0,D66="",NOT(ISNUMBER(H66)),H66&lt;0),"À corriger",""))</x:f>
      </x:c>
      <x:c r="L66" s="2"/>
    </x:row>
    <x:row r="67" ht="43" customHeight="1">
      <x:c r="A67" s="2"/>
      <x:c r="B67" s="21" t="str">
        <x:f>IF(OR(E67="",NOT(ISNUMBER(E67))),"",DATE(YEAR(E67),MONTH(E67),1))</x:f>
      </x:c>
      <x:c r="C67" s="13"/>
      <x:c r="D67" s="20"/>
      <x:c r="E67" s="16"/>
      <x:c r="F67" s="20"/>
      <x:c r="G67" s="20"/>
      <x:c r="H67" s="23"/>
      <x:c r="I67" s="24" t="str">
        <x:f>IF(OR(NOT(ISNUMBER(H67)),NOT(ISNUMBER('Suivi TMA'!$H$11)),'Suivi TMA'!$H$11&lt;=0),"",H67/'Suivi TMA'!$H$11)</x:f>
      </x:c>
      <x:c r="J67" s="7" t="str">
        <x:f>IF(COUNTA(C67:H67)=0,"",IF(OR(E67="",NOT(ISNUMBER(E67))),"Date manquante",IF(AND(ISNUMBER('Suivi TMA'!$C$12),ISNUMBER('Suivi TMA'!$E$12),E67&gt;='Suivi TMA'!$C$12,E67&lt;='Suivi TMA'!$E$12),"Dans la période","Hors période")))</x:f>
      </x:c>
      <x:c r="K67" s="7" t="str">
        <x:f>IF(COUNTA(C67:H67)=0,"",IF(OR(NOT(ISNUMBER(E67)),E67&lt;=0,D67="",NOT(ISNUMBER(H67)),H67&lt;0),"À corriger",""))</x:f>
      </x:c>
      <x:c r="L67" s="2"/>
    </x:row>
    <x:row r="68" ht="43" customHeight="1">
      <x:c r="A68" s="2"/>
      <x:c r="B68" s="21" t="str">
        <x:f>IF(OR(E68="",NOT(ISNUMBER(E68))),"",DATE(YEAR(E68),MONTH(E68),1))</x:f>
      </x:c>
      <x:c r="C68" s="13"/>
      <x:c r="D68" s="20"/>
      <x:c r="E68" s="16"/>
      <x:c r="F68" s="20"/>
      <x:c r="G68" s="20"/>
      <x:c r="H68" s="23"/>
      <x:c r="I68" s="24" t="str">
        <x:f>IF(OR(NOT(ISNUMBER(H68)),NOT(ISNUMBER('Suivi TMA'!$H$11)),'Suivi TMA'!$H$11&lt;=0),"",H68/'Suivi TMA'!$H$11)</x:f>
      </x:c>
      <x:c r="J68" s="7" t="str">
        <x:f>IF(COUNTA(C68:H68)=0,"",IF(OR(E68="",NOT(ISNUMBER(E68))),"Date manquante",IF(AND(ISNUMBER('Suivi TMA'!$C$12),ISNUMBER('Suivi TMA'!$E$12),E68&gt;='Suivi TMA'!$C$12,E68&lt;='Suivi TMA'!$E$12),"Dans la période","Hors période")))</x:f>
      </x:c>
      <x:c r="K68" s="7" t="str">
        <x:f>IF(COUNTA(C68:H68)=0,"",IF(OR(NOT(ISNUMBER(E68)),E68&lt;=0,D68="",NOT(ISNUMBER(H68)),H68&lt;0),"À corriger",""))</x:f>
      </x:c>
      <x:c r="L68" s="2"/>
    </x:row>
    <x:row r="69" ht="43" customHeight="1">
      <x:c r="A69" s="2"/>
      <x:c r="B69" s="21" t="str">
        <x:f>IF(OR(E69="",NOT(ISNUMBER(E69))),"",DATE(YEAR(E69),MONTH(E69),1))</x:f>
      </x:c>
      <x:c r="C69" s="13"/>
      <x:c r="D69" s="20"/>
      <x:c r="E69" s="16"/>
      <x:c r="F69" s="20"/>
      <x:c r="G69" s="20"/>
      <x:c r="H69" s="23"/>
      <x:c r="I69" s="24" t="str">
        <x:f>IF(OR(NOT(ISNUMBER(H69)),NOT(ISNUMBER('Suivi TMA'!$H$11)),'Suivi TMA'!$H$11&lt;=0),"",H69/'Suivi TMA'!$H$11)</x:f>
      </x:c>
      <x:c r="J69" s="7" t="str">
        <x:f>IF(COUNTA(C69:H69)=0,"",IF(OR(E69="",NOT(ISNUMBER(E69))),"Date manquante",IF(AND(ISNUMBER('Suivi TMA'!$C$12),ISNUMBER('Suivi TMA'!$E$12),E69&gt;='Suivi TMA'!$C$12,E69&lt;='Suivi TMA'!$E$12),"Dans la période","Hors période")))</x:f>
      </x:c>
      <x:c r="K69" s="7" t="str">
        <x:f>IF(COUNTA(C69:H69)=0,"",IF(OR(NOT(ISNUMBER(E69)),E69&lt;=0,D69="",NOT(ISNUMBER(H69)),H69&lt;0),"À corriger",""))</x:f>
      </x:c>
      <x:c r="L69" s="2"/>
    </x:row>
    <x:row r="70" ht="43" customHeight="1">
      <x:c r="A70" s="2"/>
      <x:c r="B70" s="21" t="str">
        <x:f>IF(OR(E70="",NOT(ISNUMBER(E70))),"",DATE(YEAR(E70),MONTH(E70),1))</x:f>
      </x:c>
      <x:c r="C70" s="13"/>
      <x:c r="D70" s="20"/>
      <x:c r="E70" s="16"/>
      <x:c r="F70" s="20"/>
      <x:c r="G70" s="20"/>
      <x:c r="H70" s="23"/>
      <x:c r="I70" s="24" t="str">
        <x:f>IF(OR(NOT(ISNUMBER(H70)),NOT(ISNUMBER('Suivi TMA'!$H$11)),'Suivi TMA'!$H$11&lt;=0),"",H70/'Suivi TMA'!$H$11)</x:f>
      </x:c>
      <x:c r="J70" s="7" t="str">
        <x:f>IF(COUNTA(C70:H70)=0,"",IF(OR(E70="",NOT(ISNUMBER(E70))),"Date manquante",IF(AND(ISNUMBER('Suivi TMA'!$C$12),ISNUMBER('Suivi TMA'!$E$12),E70&gt;='Suivi TMA'!$C$12,E70&lt;='Suivi TMA'!$E$12),"Dans la période","Hors période")))</x:f>
      </x:c>
      <x:c r="K70" s="7" t="str">
        <x:f>IF(COUNTA(C70:H70)=0,"",IF(OR(NOT(ISNUMBER(E70)),E70&lt;=0,D70="",NOT(ISNUMBER(H70)),H70&lt;0),"À corriger",""))</x:f>
      </x:c>
      <x:c r="L70" s="2"/>
    </x:row>
    <x:row r="71" ht="43" customHeight="1">
      <x:c r="A71" s="2"/>
      <x:c r="B71" s="21" t="str">
        <x:f>IF(OR(E71="",NOT(ISNUMBER(E71))),"",DATE(YEAR(E71),MONTH(E71),1))</x:f>
      </x:c>
      <x:c r="C71" s="13"/>
      <x:c r="D71" s="20"/>
      <x:c r="E71" s="16"/>
      <x:c r="F71" s="20"/>
      <x:c r="G71" s="20"/>
      <x:c r="H71" s="23"/>
      <x:c r="I71" s="24" t="str">
        <x:f>IF(OR(NOT(ISNUMBER(H71)),NOT(ISNUMBER('Suivi TMA'!$H$11)),'Suivi TMA'!$H$11&lt;=0),"",H71/'Suivi TMA'!$H$11)</x:f>
      </x:c>
      <x:c r="J71" s="7" t="str">
        <x:f>IF(COUNTA(C71:H71)=0,"",IF(OR(E71="",NOT(ISNUMBER(E71))),"Date manquante",IF(AND(ISNUMBER('Suivi TMA'!$C$12),ISNUMBER('Suivi TMA'!$E$12),E71&gt;='Suivi TMA'!$C$12,E71&lt;='Suivi TMA'!$E$12),"Dans la période","Hors période")))</x:f>
      </x:c>
      <x:c r="K71" s="7" t="str">
        <x:f>IF(COUNTA(C71:H71)=0,"",IF(OR(NOT(ISNUMBER(E71)),E71&lt;=0,D71="",NOT(ISNUMBER(H71)),H71&lt;0),"À corriger",""))</x:f>
      </x:c>
      <x:c r="L71" s="2"/>
    </x:row>
    <x:row r="72" ht="43" customHeight="1">
      <x:c r="A72" s="2"/>
      <x:c r="B72" s="21" t="str">
        <x:f>IF(OR(E72="",NOT(ISNUMBER(E72))),"",DATE(YEAR(E72),MONTH(E72),1))</x:f>
      </x:c>
      <x:c r="C72" s="13"/>
      <x:c r="D72" s="20"/>
      <x:c r="E72" s="16"/>
      <x:c r="F72" s="20"/>
      <x:c r="G72" s="20"/>
      <x:c r="H72" s="23"/>
      <x:c r="I72" s="24" t="str">
        <x:f>IF(OR(NOT(ISNUMBER(H72)),NOT(ISNUMBER('Suivi TMA'!$H$11)),'Suivi TMA'!$H$11&lt;=0),"",H72/'Suivi TMA'!$H$11)</x:f>
      </x:c>
      <x:c r="J72" s="7" t="str">
        <x:f>IF(COUNTA(C72:H72)=0,"",IF(OR(E72="",NOT(ISNUMBER(E72))),"Date manquante",IF(AND(ISNUMBER('Suivi TMA'!$C$12),ISNUMBER('Suivi TMA'!$E$12),E72&gt;='Suivi TMA'!$C$12,E72&lt;='Suivi TMA'!$E$12),"Dans la période","Hors période")))</x:f>
      </x:c>
      <x:c r="K72" s="7" t="str">
        <x:f>IF(COUNTA(C72:H72)=0,"",IF(OR(NOT(ISNUMBER(E72)),E72&lt;=0,D72="",NOT(ISNUMBER(H72)),H72&lt;0),"À corriger",""))</x:f>
      </x:c>
      <x:c r="L72" s="2"/>
    </x:row>
    <x:row r="73" ht="43" customHeight="1">
      <x:c r="A73" s="2"/>
      <x:c r="B73" s="21" t="str">
        <x:f>IF(OR(E73="",NOT(ISNUMBER(E73))),"",DATE(YEAR(E73),MONTH(E73),1))</x:f>
      </x:c>
      <x:c r="C73" s="13"/>
      <x:c r="D73" s="20"/>
      <x:c r="E73" s="16"/>
      <x:c r="F73" s="20"/>
      <x:c r="G73" s="20"/>
      <x:c r="H73" s="23"/>
      <x:c r="I73" s="24" t="str">
        <x:f>IF(OR(NOT(ISNUMBER(H73)),NOT(ISNUMBER('Suivi TMA'!$H$11)),'Suivi TMA'!$H$11&lt;=0),"",H73/'Suivi TMA'!$H$11)</x:f>
      </x:c>
      <x:c r="J73" s="7" t="str">
        <x:f>IF(COUNTA(C73:H73)=0,"",IF(OR(E73="",NOT(ISNUMBER(E73))),"Date manquante",IF(AND(ISNUMBER('Suivi TMA'!$C$12),ISNUMBER('Suivi TMA'!$E$12),E73&gt;='Suivi TMA'!$C$12,E73&lt;='Suivi TMA'!$E$12),"Dans la période","Hors période")))</x:f>
      </x:c>
      <x:c r="K73" s="7" t="str">
        <x:f>IF(COUNTA(C73:H73)=0,"",IF(OR(NOT(ISNUMBER(E73)),E73&lt;=0,D73="",NOT(ISNUMBER(H73)),H73&lt;0),"À corriger",""))</x:f>
      </x:c>
      <x:c r="L73" s="2"/>
    </x:row>
    <x:row r="74" ht="43" customHeight="1">
      <x:c r="A74" s="2"/>
      <x:c r="B74" s="21" t="str">
        <x:f>IF(OR(E74="",NOT(ISNUMBER(E74))),"",DATE(YEAR(E74),MONTH(E74),1))</x:f>
      </x:c>
      <x:c r="C74" s="13"/>
      <x:c r="D74" s="20"/>
      <x:c r="E74" s="16"/>
      <x:c r="F74" s="20"/>
      <x:c r="G74" s="20"/>
      <x:c r="H74" s="23"/>
      <x:c r="I74" s="24" t="str">
        <x:f>IF(OR(NOT(ISNUMBER(H74)),NOT(ISNUMBER('Suivi TMA'!$H$11)),'Suivi TMA'!$H$11&lt;=0),"",H74/'Suivi TMA'!$H$11)</x:f>
      </x:c>
      <x:c r="J74" s="7" t="str">
        <x:f>IF(COUNTA(C74:H74)=0,"",IF(OR(E74="",NOT(ISNUMBER(E74))),"Date manquante",IF(AND(ISNUMBER('Suivi TMA'!$C$12),ISNUMBER('Suivi TMA'!$E$12),E74&gt;='Suivi TMA'!$C$12,E74&lt;='Suivi TMA'!$E$12),"Dans la période","Hors période")))</x:f>
      </x:c>
      <x:c r="K74" s="7" t="str">
        <x:f>IF(COUNTA(C74:H74)=0,"",IF(OR(NOT(ISNUMBER(E74)),E74&lt;=0,D74="",NOT(ISNUMBER(H74)),H74&lt;0),"À corriger",""))</x:f>
      </x:c>
      <x:c r="L74" s="2"/>
    </x:row>
    <x:row r="75" ht="43" customHeight="1">
      <x:c r="A75" s="2"/>
      <x:c r="B75" s="21" t="str">
        <x:f>IF(OR(E75="",NOT(ISNUMBER(E75))),"",DATE(YEAR(E75),MONTH(E75),1))</x:f>
      </x:c>
      <x:c r="C75" s="13"/>
      <x:c r="D75" s="20"/>
      <x:c r="E75" s="16"/>
      <x:c r="F75" s="20"/>
      <x:c r="G75" s="20"/>
      <x:c r="H75" s="23"/>
      <x:c r="I75" s="24" t="str">
        <x:f>IF(OR(NOT(ISNUMBER(H75)),NOT(ISNUMBER('Suivi TMA'!$H$11)),'Suivi TMA'!$H$11&lt;=0),"",H75/'Suivi TMA'!$H$11)</x:f>
      </x:c>
      <x:c r="J75" s="7" t="str">
        <x:f>IF(COUNTA(C75:H75)=0,"",IF(OR(E75="",NOT(ISNUMBER(E75))),"Date manquante",IF(AND(ISNUMBER('Suivi TMA'!$C$12),ISNUMBER('Suivi TMA'!$E$12),E75&gt;='Suivi TMA'!$C$12,E75&lt;='Suivi TMA'!$E$12),"Dans la période","Hors période")))</x:f>
      </x:c>
      <x:c r="K75" s="7" t="str">
        <x:f>IF(COUNTA(C75:H75)=0,"",IF(OR(NOT(ISNUMBER(E75)),E75&lt;=0,D75="",NOT(ISNUMBER(H75)),H75&lt;0),"À corriger",""))</x:f>
      </x:c>
      <x:c r="L75" s="2"/>
    </x:row>
    <x:row r="76" ht="43" customHeight="1">
      <x:c r="A76" s="2"/>
      <x:c r="B76" s="21" t="str">
        <x:f>IF(OR(E76="",NOT(ISNUMBER(E76))),"",DATE(YEAR(E76),MONTH(E76),1))</x:f>
      </x:c>
      <x:c r="C76" s="13"/>
      <x:c r="D76" s="20"/>
      <x:c r="E76" s="16"/>
      <x:c r="F76" s="20"/>
      <x:c r="G76" s="20"/>
      <x:c r="H76" s="23"/>
      <x:c r="I76" s="24" t="str">
        <x:f>IF(OR(NOT(ISNUMBER(H76)),NOT(ISNUMBER('Suivi TMA'!$H$11)),'Suivi TMA'!$H$11&lt;=0),"",H76/'Suivi TMA'!$H$11)</x:f>
      </x:c>
      <x:c r="J76" s="7" t="str">
        <x:f>IF(COUNTA(C76:H76)=0,"",IF(OR(E76="",NOT(ISNUMBER(E76))),"Date manquante",IF(AND(ISNUMBER('Suivi TMA'!$C$12),ISNUMBER('Suivi TMA'!$E$12),E76&gt;='Suivi TMA'!$C$12,E76&lt;='Suivi TMA'!$E$12),"Dans la période","Hors période")))</x:f>
      </x:c>
      <x:c r="K76" s="7" t="str">
        <x:f>IF(COUNTA(C76:H76)=0,"",IF(OR(NOT(ISNUMBER(E76)),E76&lt;=0,D76="",NOT(ISNUMBER(H76)),H76&lt;0),"À corriger",""))</x:f>
      </x:c>
      <x:c r="L76" s="2"/>
    </x:row>
    <x:row r="77" ht="43" customHeight="1">
      <x:c r="A77" s="2"/>
      <x:c r="B77" s="21" t="str">
        <x:f>IF(OR(E77="",NOT(ISNUMBER(E77))),"",DATE(YEAR(E77),MONTH(E77),1))</x:f>
      </x:c>
      <x:c r="C77" s="13"/>
      <x:c r="D77" s="20"/>
      <x:c r="E77" s="16"/>
      <x:c r="F77" s="20"/>
      <x:c r="G77" s="20"/>
      <x:c r="H77" s="23"/>
      <x:c r="I77" s="24" t="str">
        <x:f>IF(OR(NOT(ISNUMBER(H77)),NOT(ISNUMBER('Suivi TMA'!$H$11)),'Suivi TMA'!$H$11&lt;=0),"",H77/'Suivi TMA'!$H$11)</x:f>
      </x:c>
      <x:c r="J77" s="7" t="str">
        <x:f>IF(COUNTA(C77:H77)=0,"",IF(OR(E77="",NOT(ISNUMBER(E77))),"Date manquante",IF(AND(ISNUMBER('Suivi TMA'!$C$12),ISNUMBER('Suivi TMA'!$E$12),E77&gt;='Suivi TMA'!$C$12,E77&lt;='Suivi TMA'!$E$12),"Dans la période","Hors période")))</x:f>
      </x:c>
      <x:c r="K77" s="7" t="str">
        <x:f>IF(COUNTA(C77:H77)=0,"",IF(OR(NOT(ISNUMBER(E77)),E77&lt;=0,D77="",NOT(ISNUMBER(H77)),H77&lt;0),"À corriger",""))</x:f>
      </x:c>
      <x:c r="L77" s="2"/>
    </x:row>
    <x:row r="78" ht="43" customHeight="1">
      <x:c r="A78" s="2"/>
      <x:c r="B78" s="21" t="str">
        <x:f>IF(OR(E78="",NOT(ISNUMBER(E78))),"",DATE(YEAR(E78),MONTH(E78),1))</x:f>
      </x:c>
      <x:c r="C78" s="13"/>
      <x:c r="D78" s="20"/>
      <x:c r="E78" s="16"/>
      <x:c r="F78" s="20"/>
      <x:c r="G78" s="20"/>
      <x:c r="H78" s="23"/>
      <x:c r="I78" s="24" t="str">
        <x:f>IF(OR(NOT(ISNUMBER(H78)),NOT(ISNUMBER('Suivi TMA'!$H$11)),'Suivi TMA'!$H$11&lt;=0),"",H78/'Suivi TMA'!$H$11)</x:f>
      </x:c>
      <x:c r="J78" s="7" t="str">
        <x:f>IF(COUNTA(C78:H78)=0,"",IF(OR(E78="",NOT(ISNUMBER(E78))),"Date manquante",IF(AND(ISNUMBER('Suivi TMA'!$C$12),ISNUMBER('Suivi TMA'!$E$12),E78&gt;='Suivi TMA'!$C$12,E78&lt;='Suivi TMA'!$E$12),"Dans la période","Hors période")))</x:f>
      </x:c>
      <x:c r="K78" s="7" t="str">
        <x:f>IF(COUNTA(C78:H78)=0,"",IF(OR(NOT(ISNUMBER(E78)),E78&lt;=0,D78="",NOT(ISNUMBER(H78)),H78&lt;0),"À corriger",""))</x:f>
      </x:c>
      <x:c r="L78" s="2"/>
    </x:row>
    <x:row r="79" ht="43" customHeight="1">
      <x:c r="A79" s="2"/>
      <x:c r="B79" s="21" t="str">
        <x:f>IF(OR(E79="",NOT(ISNUMBER(E79))),"",DATE(YEAR(E79),MONTH(E79),1))</x:f>
      </x:c>
      <x:c r="C79" s="13"/>
      <x:c r="D79" s="20"/>
      <x:c r="E79" s="16"/>
      <x:c r="F79" s="20"/>
      <x:c r="G79" s="20"/>
      <x:c r="H79" s="23"/>
      <x:c r="I79" s="24" t="str">
        <x:f>IF(OR(NOT(ISNUMBER(H79)),NOT(ISNUMBER('Suivi TMA'!$H$11)),'Suivi TMA'!$H$11&lt;=0),"",H79/'Suivi TMA'!$H$11)</x:f>
      </x:c>
      <x:c r="J79" s="7" t="str">
        <x:f>IF(COUNTA(C79:H79)=0,"",IF(OR(E79="",NOT(ISNUMBER(E79))),"Date manquante",IF(AND(ISNUMBER('Suivi TMA'!$C$12),ISNUMBER('Suivi TMA'!$E$12),E79&gt;='Suivi TMA'!$C$12,E79&lt;='Suivi TMA'!$E$12),"Dans la période","Hors période")))</x:f>
      </x:c>
      <x:c r="K79" s="7" t="str">
        <x:f>IF(COUNTA(C79:H79)=0,"",IF(OR(NOT(ISNUMBER(E79)),E79&lt;=0,D79="",NOT(ISNUMBER(H79)),H79&lt;0),"À corriger",""))</x:f>
      </x:c>
      <x:c r="L79" s="2"/>
    </x:row>
    <x:row r="80" ht="43" customHeight="1">
      <x:c r="A80" s="2"/>
      <x:c r="B80" s="21" t="str">
        <x:f>IF(OR(E80="",NOT(ISNUMBER(E80))),"",DATE(YEAR(E80),MONTH(E80),1))</x:f>
      </x:c>
      <x:c r="C80" s="13"/>
      <x:c r="D80" s="20"/>
      <x:c r="E80" s="16"/>
      <x:c r="F80" s="20"/>
      <x:c r="G80" s="20"/>
      <x:c r="H80" s="23"/>
      <x:c r="I80" s="24" t="str">
        <x:f>IF(OR(NOT(ISNUMBER(H80)),NOT(ISNUMBER('Suivi TMA'!$H$11)),'Suivi TMA'!$H$11&lt;=0),"",H80/'Suivi TMA'!$H$11)</x:f>
      </x:c>
      <x:c r="J80" s="7" t="str">
        <x:f>IF(COUNTA(C80:H80)=0,"",IF(OR(E80="",NOT(ISNUMBER(E80))),"Date manquante",IF(AND(ISNUMBER('Suivi TMA'!$C$12),ISNUMBER('Suivi TMA'!$E$12),E80&gt;='Suivi TMA'!$C$12,E80&lt;='Suivi TMA'!$E$12),"Dans la période","Hors période")))</x:f>
      </x:c>
      <x:c r="K80" s="7" t="str">
        <x:f>IF(COUNTA(C80:H80)=0,"",IF(OR(NOT(ISNUMBER(E80)),E80&lt;=0,D80="",NOT(ISNUMBER(H80)),H80&lt;0),"À corriger",""))</x:f>
      </x:c>
      <x:c r="L80" s="2"/>
    </x:row>
    <x:row r="81" ht="43" customHeight="1">
      <x:c r="A81" s="2"/>
      <x:c r="B81" s="21" t="str">
        <x:f>IF(OR(E81="",NOT(ISNUMBER(E81))),"",DATE(YEAR(E81),MONTH(E81),1))</x:f>
      </x:c>
      <x:c r="C81" s="13"/>
      <x:c r="D81" s="20"/>
      <x:c r="E81" s="16"/>
      <x:c r="F81" s="20"/>
      <x:c r="G81" s="20"/>
      <x:c r="H81" s="23"/>
      <x:c r="I81" s="24" t="str">
        <x:f>IF(OR(NOT(ISNUMBER(H81)),NOT(ISNUMBER('Suivi TMA'!$H$11)),'Suivi TMA'!$H$11&lt;=0),"",H81/'Suivi TMA'!$H$11)</x:f>
      </x:c>
      <x:c r="J81" s="7" t="str">
        <x:f>IF(COUNTA(C81:H81)=0,"",IF(OR(E81="",NOT(ISNUMBER(E81))),"Date manquante",IF(AND(ISNUMBER('Suivi TMA'!$C$12),ISNUMBER('Suivi TMA'!$E$12),E81&gt;='Suivi TMA'!$C$12,E81&lt;='Suivi TMA'!$E$12),"Dans la période","Hors période")))</x:f>
      </x:c>
      <x:c r="K81" s="7" t="str">
        <x:f>IF(COUNTA(C81:H81)=0,"",IF(OR(NOT(ISNUMBER(E81)),E81&lt;=0,D81="",NOT(ISNUMBER(H81)),H81&lt;0),"À corriger",""))</x:f>
      </x:c>
      <x:c r="L81" s="2"/>
    </x:row>
    <x:row r="82" ht="43" customHeight="1">
      <x:c r="A82" s="2"/>
      <x:c r="B82" s="21" t="str">
        <x:f>IF(OR(E82="",NOT(ISNUMBER(E82))),"",DATE(YEAR(E82),MONTH(E82),1))</x:f>
      </x:c>
      <x:c r="C82" s="13"/>
      <x:c r="D82" s="20"/>
      <x:c r="E82" s="16"/>
      <x:c r="F82" s="20"/>
      <x:c r="G82" s="20"/>
      <x:c r="H82" s="23"/>
      <x:c r="I82" s="24" t="str">
        <x:f>IF(OR(NOT(ISNUMBER(H82)),NOT(ISNUMBER('Suivi TMA'!$H$11)),'Suivi TMA'!$H$11&lt;=0),"",H82/'Suivi TMA'!$H$11)</x:f>
      </x:c>
      <x:c r="J82" s="7" t="str">
        <x:f>IF(COUNTA(C82:H82)=0,"",IF(OR(E82="",NOT(ISNUMBER(E82))),"Date manquante",IF(AND(ISNUMBER('Suivi TMA'!$C$12),ISNUMBER('Suivi TMA'!$E$12),E82&gt;='Suivi TMA'!$C$12,E82&lt;='Suivi TMA'!$E$12),"Dans la période","Hors période")))</x:f>
      </x:c>
      <x:c r="K82" s="7" t="str">
        <x:f>IF(COUNTA(C82:H82)=0,"",IF(OR(NOT(ISNUMBER(E82)),E82&lt;=0,D82="",NOT(ISNUMBER(H82)),H82&lt;0),"À corriger",""))</x:f>
      </x:c>
      <x:c r="L82" s="2"/>
    </x:row>
    <x:row r="83" ht="43" customHeight="1">
      <x:c r="A83" s="2"/>
      <x:c r="B83" s="21" t="str">
        <x:f>IF(OR(E83="",NOT(ISNUMBER(E83))),"",DATE(YEAR(E83),MONTH(E83),1))</x:f>
      </x:c>
      <x:c r="C83" s="13"/>
      <x:c r="D83" s="20"/>
      <x:c r="E83" s="16"/>
      <x:c r="F83" s="20"/>
      <x:c r="G83" s="20"/>
      <x:c r="H83" s="23"/>
      <x:c r="I83" s="24" t="str">
        <x:f>IF(OR(NOT(ISNUMBER(H83)),NOT(ISNUMBER('Suivi TMA'!$H$11)),'Suivi TMA'!$H$11&lt;=0),"",H83/'Suivi TMA'!$H$11)</x:f>
      </x:c>
      <x:c r="J83" s="7" t="str">
        <x:f>IF(COUNTA(C83:H83)=0,"",IF(OR(E83="",NOT(ISNUMBER(E83))),"Date manquante",IF(AND(ISNUMBER('Suivi TMA'!$C$12),ISNUMBER('Suivi TMA'!$E$12),E83&gt;='Suivi TMA'!$C$12,E83&lt;='Suivi TMA'!$E$12),"Dans la période","Hors période")))</x:f>
      </x:c>
      <x:c r="K83" s="7" t="str">
        <x:f>IF(COUNTA(C83:H83)=0,"",IF(OR(NOT(ISNUMBER(E83)),E83&lt;=0,D83="",NOT(ISNUMBER(H83)),H83&lt;0),"À corriger",""))</x:f>
      </x:c>
      <x:c r="L83" s="2"/>
    </x:row>
    <x:row r="84" ht="43" customHeight="1">
      <x:c r="A84" s="2"/>
      <x:c r="B84" s="21" t="str">
        <x:f>IF(OR(E84="",NOT(ISNUMBER(E84))),"",DATE(YEAR(E84),MONTH(E84),1))</x:f>
      </x:c>
      <x:c r="C84" s="13"/>
      <x:c r="D84" s="20"/>
      <x:c r="E84" s="16"/>
      <x:c r="F84" s="20"/>
      <x:c r="G84" s="20"/>
      <x:c r="H84" s="23"/>
      <x:c r="I84" s="24" t="str">
        <x:f>IF(OR(NOT(ISNUMBER(H84)),NOT(ISNUMBER('Suivi TMA'!$H$11)),'Suivi TMA'!$H$11&lt;=0),"",H84/'Suivi TMA'!$H$11)</x:f>
      </x:c>
      <x:c r="J84" s="7" t="str">
        <x:f>IF(COUNTA(C84:H84)=0,"",IF(OR(E84="",NOT(ISNUMBER(E84))),"Date manquante",IF(AND(ISNUMBER('Suivi TMA'!$C$12),ISNUMBER('Suivi TMA'!$E$12),E84&gt;='Suivi TMA'!$C$12,E84&lt;='Suivi TMA'!$E$12),"Dans la période","Hors période")))</x:f>
      </x:c>
      <x:c r="K84" s="7" t="str">
        <x:f>IF(COUNTA(C84:H84)=0,"",IF(OR(NOT(ISNUMBER(E84)),E84&lt;=0,D84="",NOT(ISNUMBER(H84)),H84&lt;0),"À corriger",""))</x:f>
      </x:c>
      <x:c r="L84" s="2"/>
    </x:row>
    <x:row r="85" ht="43" customHeight="1">
      <x:c r="A85" s="2"/>
      <x:c r="B85" s="21" t="str">
        <x:f>IF(OR(E85="",NOT(ISNUMBER(E85))),"",DATE(YEAR(E85),MONTH(E85),1))</x:f>
      </x:c>
      <x:c r="C85" s="13"/>
      <x:c r="D85" s="20"/>
      <x:c r="E85" s="16"/>
      <x:c r="F85" s="20"/>
      <x:c r="G85" s="20"/>
      <x:c r="H85" s="23"/>
      <x:c r="I85" s="24" t="str">
        <x:f>IF(OR(NOT(ISNUMBER(H85)),NOT(ISNUMBER('Suivi TMA'!$H$11)),'Suivi TMA'!$H$11&lt;=0),"",H85/'Suivi TMA'!$H$11)</x:f>
      </x:c>
      <x:c r="J85" s="7" t="str">
        <x:f>IF(COUNTA(C85:H85)=0,"",IF(OR(E85="",NOT(ISNUMBER(E85))),"Date manquante",IF(AND(ISNUMBER('Suivi TMA'!$C$12),ISNUMBER('Suivi TMA'!$E$12),E85&gt;='Suivi TMA'!$C$12,E85&lt;='Suivi TMA'!$E$12),"Dans la période","Hors période")))</x:f>
      </x:c>
      <x:c r="K85" s="7" t="str">
        <x:f>IF(COUNTA(C85:H85)=0,"",IF(OR(NOT(ISNUMBER(E85)),E85&lt;=0,D85="",NOT(ISNUMBER(H85)),H85&lt;0),"À corriger",""))</x:f>
      </x:c>
      <x:c r="L85" s="2"/>
    </x:row>
    <x:row r="86" ht="43" customHeight="1">
      <x:c r="A86" s="2"/>
      <x:c r="B86" s="21" t="str">
        <x:f>IF(OR(E86="",NOT(ISNUMBER(E86))),"",DATE(YEAR(E86),MONTH(E86),1))</x:f>
      </x:c>
      <x:c r="C86" s="13"/>
      <x:c r="D86" s="20"/>
      <x:c r="E86" s="16"/>
      <x:c r="F86" s="20"/>
      <x:c r="G86" s="20"/>
      <x:c r="H86" s="23"/>
      <x:c r="I86" s="24" t="str">
        <x:f>IF(OR(NOT(ISNUMBER(H86)),NOT(ISNUMBER('Suivi TMA'!$H$11)),'Suivi TMA'!$H$11&lt;=0),"",H86/'Suivi TMA'!$H$11)</x:f>
      </x:c>
      <x:c r="J86" s="7" t="str">
        <x:f>IF(COUNTA(C86:H86)=0,"",IF(OR(E86="",NOT(ISNUMBER(E86))),"Date manquante",IF(AND(ISNUMBER('Suivi TMA'!$C$12),ISNUMBER('Suivi TMA'!$E$12),E86&gt;='Suivi TMA'!$C$12,E86&lt;='Suivi TMA'!$E$12),"Dans la période","Hors période")))</x:f>
      </x:c>
      <x:c r="K86" s="7" t="str">
        <x:f>IF(COUNTA(C86:H86)=0,"",IF(OR(NOT(ISNUMBER(E86)),E86&lt;=0,D86="",NOT(ISNUMBER(H86)),H86&lt;0),"À corriger",""))</x:f>
      </x:c>
      <x:c r="L86" s="2"/>
    </x:row>
    <x:row r="87" ht="43" customHeight="1">
      <x:c r="A87" s="2"/>
      <x:c r="B87" s="21" t="str">
        <x:f>IF(OR(E87="",NOT(ISNUMBER(E87))),"",DATE(YEAR(E87),MONTH(E87),1))</x:f>
      </x:c>
      <x:c r="C87" s="13"/>
      <x:c r="D87" s="20"/>
      <x:c r="E87" s="16"/>
      <x:c r="F87" s="20"/>
      <x:c r="G87" s="20"/>
      <x:c r="H87" s="23"/>
      <x:c r="I87" s="24" t="str">
        <x:f>IF(OR(NOT(ISNUMBER(H87)),NOT(ISNUMBER('Suivi TMA'!$H$11)),'Suivi TMA'!$H$11&lt;=0),"",H87/'Suivi TMA'!$H$11)</x:f>
      </x:c>
      <x:c r="J87" s="7" t="str">
        <x:f>IF(COUNTA(C87:H87)=0,"",IF(OR(E87="",NOT(ISNUMBER(E87))),"Date manquante",IF(AND(ISNUMBER('Suivi TMA'!$C$12),ISNUMBER('Suivi TMA'!$E$12),E87&gt;='Suivi TMA'!$C$12,E87&lt;='Suivi TMA'!$E$12),"Dans la période","Hors période")))</x:f>
      </x:c>
      <x:c r="K87" s="7" t="str">
        <x:f>IF(COUNTA(C87:H87)=0,"",IF(OR(NOT(ISNUMBER(E87)),E87&lt;=0,D87="",NOT(ISNUMBER(H87)),H87&lt;0),"À corriger",""))</x:f>
      </x:c>
      <x:c r="L87" s="2"/>
    </x:row>
    <x:row r="88" ht="43" customHeight="1">
      <x:c r="A88" s="2"/>
      <x:c r="B88" s="21" t="str">
        <x:f>IF(OR(E88="",NOT(ISNUMBER(E88))),"",DATE(YEAR(E88),MONTH(E88),1))</x:f>
      </x:c>
      <x:c r="C88" s="13"/>
      <x:c r="D88" s="20"/>
      <x:c r="E88" s="16"/>
      <x:c r="F88" s="20"/>
      <x:c r="G88" s="20"/>
      <x:c r="H88" s="23"/>
      <x:c r="I88" s="24" t="str">
        <x:f>IF(OR(NOT(ISNUMBER(H88)),NOT(ISNUMBER('Suivi TMA'!$H$11)),'Suivi TMA'!$H$11&lt;=0),"",H88/'Suivi TMA'!$H$11)</x:f>
      </x:c>
      <x:c r="J88" s="7" t="str">
        <x:f>IF(COUNTA(C88:H88)=0,"",IF(OR(E88="",NOT(ISNUMBER(E88))),"Date manquante",IF(AND(ISNUMBER('Suivi TMA'!$C$12),ISNUMBER('Suivi TMA'!$E$12),E88&gt;='Suivi TMA'!$C$12,E88&lt;='Suivi TMA'!$E$12),"Dans la période","Hors période")))</x:f>
      </x:c>
      <x:c r="K88" s="7" t="str">
        <x:f>IF(COUNTA(C88:H88)=0,"",IF(OR(NOT(ISNUMBER(E88)),E88&lt;=0,D88="",NOT(ISNUMBER(H88)),H88&lt;0),"À corriger",""))</x:f>
      </x:c>
      <x:c r="L88" s="2"/>
    </x:row>
    <x:row r="89" ht="43" customHeight="1">
      <x:c r="A89" s="2"/>
      <x:c r="B89" s="21" t="str">
        <x:f>IF(OR(E89="",NOT(ISNUMBER(E89))),"",DATE(YEAR(E89),MONTH(E89),1))</x:f>
      </x:c>
      <x:c r="C89" s="13"/>
      <x:c r="D89" s="20"/>
      <x:c r="E89" s="16"/>
      <x:c r="F89" s="20"/>
      <x:c r="G89" s="20"/>
      <x:c r="H89" s="23"/>
      <x:c r="I89" s="24" t="str">
        <x:f>IF(OR(NOT(ISNUMBER(H89)),NOT(ISNUMBER('Suivi TMA'!$H$11)),'Suivi TMA'!$H$11&lt;=0),"",H89/'Suivi TMA'!$H$11)</x:f>
      </x:c>
      <x:c r="J89" s="7" t="str">
        <x:f>IF(COUNTA(C89:H89)=0,"",IF(OR(E89="",NOT(ISNUMBER(E89))),"Date manquante",IF(AND(ISNUMBER('Suivi TMA'!$C$12),ISNUMBER('Suivi TMA'!$E$12),E89&gt;='Suivi TMA'!$C$12,E89&lt;='Suivi TMA'!$E$12),"Dans la période","Hors période")))</x:f>
      </x:c>
      <x:c r="K89" s="7" t="str">
        <x:f>IF(COUNTA(C89:H89)=0,"",IF(OR(NOT(ISNUMBER(E89)),E89&lt;=0,D89="",NOT(ISNUMBER(H89)),H89&lt;0),"À corriger",""))</x:f>
      </x:c>
      <x:c r="L89" s="2"/>
    </x:row>
    <x:row r="90" ht="43" customHeight="1">
      <x:c r="A90" s="2"/>
      <x:c r="B90" s="21" t="str">
        <x:f>IF(OR(E90="",NOT(ISNUMBER(E90))),"",DATE(YEAR(E90),MONTH(E90),1))</x:f>
      </x:c>
      <x:c r="C90" s="13"/>
      <x:c r="D90" s="20"/>
      <x:c r="E90" s="16"/>
      <x:c r="F90" s="20"/>
      <x:c r="G90" s="20"/>
      <x:c r="H90" s="23"/>
      <x:c r="I90" s="24" t="str">
        <x:f>IF(OR(NOT(ISNUMBER(H90)),NOT(ISNUMBER('Suivi TMA'!$H$11)),'Suivi TMA'!$H$11&lt;=0),"",H90/'Suivi TMA'!$H$11)</x:f>
      </x:c>
      <x:c r="J90" s="7" t="str">
        <x:f>IF(COUNTA(C90:H90)=0,"",IF(OR(E90="",NOT(ISNUMBER(E90))),"Date manquante",IF(AND(ISNUMBER('Suivi TMA'!$C$12),ISNUMBER('Suivi TMA'!$E$12),E90&gt;='Suivi TMA'!$C$12,E90&lt;='Suivi TMA'!$E$12),"Dans la période","Hors période")))</x:f>
      </x:c>
      <x:c r="K90" s="7" t="str">
        <x:f>IF(COUNTA(C90:H90)=0,"",IF(OR(NOT(ISNUMBER(E90)),E90&lt;=0,D90="",NOT(ISNUMBER(H90)),H90&lt;0),"À corriger",""))</x:f>
      </x:c>
      <x:c r="L90" s="2"/>
    </x:row>
    <x:row r="91" ht="43" customHeight="1">
      <x:c r="A91" s="2"/>
      <x:c r="B91" s="21" t="str">
        <x:f>IF(OR(E91="",NOT(ISNUMBER(E91))),"",DATE(YEAR(E91),MONTH(E91),1))</x:f>
      </x:c>
      <x:c r="C91" s="13"/>
      <x:c r="D91" s="20"/>
      <x:c r="E91" s="16"/>
      <x:c r="F91" s="20"/>
      <x:c r="G91" s="20"/>
      <x:c r="H91" s="23"/>
      <x:c r="I91" s="24" t="str">
        <x:f>IF(OR(NOT(ISNUMBER(H91)),NOT(ISNUMBER('Suivi TMA'!$H$11)),'Suivi TMA'!$H$11&lt;=0),"",H91/'Suivi TMA'!$H$11)</x:f>
      </x:c>
      <x:c r="J91" s="7" t="str">
        <x:f>IF(COUNTA(C91:H91)=0,"",IF(OR(E91="",NOT(ISNUMBER(E91))),"Date manquante",IF(AND(ISNUMBER('Suivi TMA'!$C$12),ISNUMBER('Suivi TMA'!$E$12),E91&gt;='Suivi TMA'!$C$12,E91&lt;='Suivi TMA'!$E$12),"Dans la période","Hors période")))</x:f>
      </x:c>
      <x:c r="K91" s="7" t="str">
        <x:f>IF(COUNTA(C91:H91)=0,"",IF(OR(NOT(ISNUMBER(E91)),E91&lt;=0,D91="",NOT(ISNUMBER(H91)),H91&lt;0),"À corriger",""))</x:f>
      </x:c>
      <x:c r="L91" s="2"/>
    </x:row>
    <x:row r="92" ht="43" customHeight="1">
      <x:c r="A92" s="2"/>
      <x:c r="B92" s="21" t="str">
        <x:f>IF(OR(E92="",NOT(ISNUMBER(E92))),"",DATE(YEAR(E92),MONTH(E92),1))</x:f>
      </x:c>
      <x:c r="C92" s="13"/>
      <x:c r="D92" s="20"/>
      <x:c r="E92" s="16"/>
      <x:c r="F92" s="20"/>
      <x:c r="G92" s="20"/>
      <x:c r="H92" s="23"/>
      <x:c r="I92" s="24" t="str">
        <x:f>IF(OR(NOT(ISNUMBER(H92)),NOT(ISNUMBER('Suivi TMA'!$H$11)),'Suivi TMA'!$H$11&lt;=0),"",H92/'Suivi TMA'!$H$11)</x:f>
      </x:c>
      <x:c r="J92" s="7" t="str">
        <x:f>IF(COUNTA(C92:H92)=0,"",IF(OR(E92="",NOT(ISNUMBER(E92))),"Date manquante",IF(AND(ISNUMBER('Suivi TMA'!$C$12),ISNUMBER('Suivi TMA'!$E$12),E92&gt;='Suivi TMA'!$C$12,E92&lt;='Suivi TMA'!$E$12),"Dans la période","Hors période")))</x:f>
      </x:c>
      <x:c r="K92" s="7" t="str">
        <x:f>IF(COUNTA(C92:H92)=0,"",IF(OR(NOT(ISNUMBER(E92)),E92&lt;=0,D92="",NOT(ISNUMBER(H92)),H92&lt;0),"À corriger",""))</x:f>
      </x:c>
      <x:c r="L92" s="2"/>
    </x:row>
    <x:row r="93" ht="43" customHeight="1">
      <x:c r="A93" s="2"/>
      <x:c r="B93" s="21" t="str">
        <x:f>IF(OR(E93="",NOT(ISNUMBER(E93))),"",DATE(YEAR(E93),MONTH(E93),1))</x:f>
      </x:c>
      <x:c r="C93" s="13"/>
      <x:c r="D93" s="20"/>
      <x:c r="E93" s="16"/>
      <x:c r="F93" s="20"/>
      <x:c r="G93" s="20"/>
      <x:c r="H93" s="23"/>
      <x:c r="I93" s="24" t="str">
        <x:f>IF(OR(NOT(ISNUMBER(H93)),NOT(ISNUMBER('Suivi TMA'!$H$11)),'Suivi TMA'!$H$11&lt;=0),"",H93/'Suivi TMA'!$H$11)</x:f>
      </x:c>
      <x:c r="J93" s="7" t="str">
        <x:f>IF(COUNTA(C93:H93)=0,"",IF(OR(E93="",NOT(ISNUMBER(E93))),"Date manquante",IF(AND(ISNUMBER('Suivi TMA'!$C$12),ISNUMBER('Suivi TMA'!$E$12),E93&gt;='Suivi TMA'!$C$12,E93&lt;='Suivi TMA'!$E$12),"Dans la période","Hors période")))</x:f>
      </x:c>
      <x:c r="K93" s="7" t="str">
        <x:f>IF(COUNTA(C93:H93)=0,"",IF(OR(NOT(ISNUMBER(E93)),E93&lt;=0,D93="",NOT(ISNUMBER(H93)),H93&lt;0),"À corriger",""))</x:f>
      </x:c>
      <x:c r="L93" s="2"/>
    </x:row>
    <x:row r="94" ht="43" customHeight="1">
      <x:c r="A94" s="2"/>
      <x:c r="B94" s="21" t="str">
        <x:f>IF(OR(E94="",NOT(ISNUMBER(E94))),"",DATE(YEAR(E94),MONTH(E94),1))</x:f>
      </x:c>
      <x:c r="C94" s="13"/>
      <x:c r="D94" s="20"/>
      <x:c r="E94" s="16"/>
      <x:c r="F94" s="20"/>
      <x:c r="G94" s="20"/>
      <x:c r="H94" s="23"/>
      <x:c r="I94" s="24" t="str">
        <x:f>IF(OR(NOT(ISNUMBER(H94)),NOT(ISNUMBER('Suivi TMA'!$H$11)),'Suivi TMA'!$H$11&lt;=0),"",H94/'Suivi TMA'!$H$11)</x:f>
      </x:c>
      <x:c r="J94" s="7" t="str">
        <x:f>IF(COUNTA(C94:H94)=0,"",IF(OR(E94="",NOT(ISNUMBER(E94))),"Date manquante",IF(AND(ISNUMBER('Suivi TMA'!$C$12),ISNUMBER('Suivi TMA'!$E$12),E94&gt;='Suivi TMA'!$C$12,E94&lt;='Suivi TMA'!$E$12),"Dans la période","Hors période")))</x:f>
      </x:c>
      <x:c r="K94" s="7" t="str">
        <x:f>IF(COUNTA(C94:H94)=0,"",IF(OR(NOT(ISNUMBER(E94)),E94&lt;=0,D94="",NOT(ISNUMBER(H94)),H94&lt;0),"À corriger",""))</x:f>
      </x:c>
      <x:c r="L94" s="2"/>
    </x:row>
    <x:row r="95" ht="43" customHeight="1">
      <x:c r="A95" s="2"/>
      <x:c r="B95" s="21" t="str">
        <x:f>IF(OR(E95="",NOT(ISNUMBER(E95))),"",DATE(YEAR(E95),MONTH(E95),1))</x:f>
      </x:c>
      <x:c r="C95" s="13"/>
      <x:c r="D95" s="20"/>
      <x:c r="E95" s="16"/>
      <x:c r="F95" s="20"/>
      <x:c r="G95" s="20"/>
      <x:c r="H95" s="23"/>
      <x:c r="I95" s="24" t="str">
        <x:f>IF(OR(NOT(ISNUMBER(H95)),NOT(ISNUMBER('Suivi TMA'!$H$11)),'Suivi TMA'!$H$11&lt;=0),"",H95/'Suivi TMA'!$H$11)</x:f>
      </x:c>
      <x:c r="J95" s="7" t="str">
        <x:f>IF(COUNTA(C95:H95)=0,"",IF(OR(E95="",NOT(ISNUMBER(E95))),"Date manquante",IF(AND(ISNUMBER('Suivi TMA'!$C$12),ISNUMBER('Suivi TMA'!$E$12),E95&gt;='Suivi TMA'!$C$12,E95&lt;='Suivi TMA'!$E$12),"Dans la période","Hors période")))</x:f>
      </x:c>
      <x:c r="K95" s="7" t="str">
        <x:f>IF(COUNTA(C95:H95)=0,"",IF(OR(NOT(ISNUMBER(E95)),E95&lt;=0,D95="",NOT(ISNUMBER(H95)),H95&lt;0),"À corriger",""))</x:f>
      </x:c>
      <x:c r="L95" s="2"/>
    </x:row>
    <x:row r="96" ht="43" customHeight="1">
      <x:c r="A96" s="2"/>
      <x:c r="B96" s="21" t="str">
        <x:f>IF(OR(E96="",NOT(ISNUMBER(E96))),"",DATE(YEAR(E96),MONTH(E96),1))</x:f>
      </x:c>
      <x:c r="C96" s="13"/>
      <x:c r="D96" s="20"/>
      <x:c r="E96" s="16"/>
      <x:c r="F96" s="20"/>
      <x:c r="G96" s="20"/>
      <x:c r="H96" s="23"/>
      <x:c r="I96" s="24" t="str">
        <x:f>IF(OR(NOT(ISNUMBER(H96)),NOT(ISNUMBER('Suivi TMA'!$H$11)),'Suivi TMA'!$H$11&lt;=0),"",H96/'Suivi TMA'!$H$11)</x:f>
      </x:c>
      <x:c r="J96" s="7" t="str">
        <x:f>IF(COUNTA(C96:H96)=0,"",IF(OR(E96="",NOT(ISNUMBER(E96))),"Date manquante",IF(AND(ISNUMBER('Suivi TMA'!$C$12),ISNUMBER('Suivi TMA'!$E$12),E96&gt;='Suivi TMA'!$C$12,E96&lt;='Suivi TMA'!$E$12),"Dans la période","Hors période")))</x:f>
      </x:c>
      <x:c r="K96" s="7" t="str">
        <x:f>IF(COUNTA(C96:H96)=0,"",IF(OR(NOT(ISNUMBER(E96)),E96&lt;=0,D96="",NOT(ISNUMBER(H96)),H96&lt;0),"À corriger",""))</x:f>
      </x:c>
      <x:c r="L96" s="2"/>
    </x:row>
    <x:row r="97" ht="43" customHeight="1">
      <x:c r="A97" s="2"/>
      <x:c r="B97" s="21" t="str">
        <x:f>IF(OR(E97="",NOT(ISNUMBER(E97))),"",DATE(YEAR(E97),MONTH(E97),1))</x:f>
      </x:c>
      <x:c r="C97" s="13"/>
      <x:c r="D97" s="20"/>
      <x:c r="E97" s="16"/>
      <x:c r="F97" s="20"/>
      <x:c r="G97" s="20"/>
      <x:c r="H97" s="23"/>
      <x:c r="I97" s="24" t="str">
        <x:f>IF(OR(NOT(ISNUMBER(H97)),NOT(ISNUMBER('Suivi TMA'!$H$11)),'Suivi TMA'!$H$11&lt;=0),"",H97/'Suivi TMA'!$H$11)</x:f>
      </x:c>
      <x:c r="J97" s="7" t="str">
        <x:f>IF(COUNTA(C97:H97)=0,"",IF(OR(E97="",NOT(ISNUMBER(E97))),"Date manquante",IF(AND(ISNUMBER('Suivi TMA'!$C$12),ISNUMBER('Suivi TMA'!$E$12),E97&gt;='Suivi TMA'!$C$12,E97&lt;='Suivi TMA'!$E$12),"Dans la période","Hors période")))</x:f>
      </x:c>
      <x:c r="K97" s="7" t="str">
        <x:f>IF(COUNTA(C97:H97)=0,"",IF(OR(NOT(ISNUMBER(E97)),E97&lt;=0,D97="",NOT(ISNUMBER(H97)),H97&lt;0),"À corriger",""))</x:f>
      </x:c>
      <x:c r="L97" s="2"/>
    </x:row>
    <x:row r="98" ht="43" customHeight="1">
      <x:c r="A98" s="2"/>
      <x:c r="B98" s="21" t="str">
        <x:f>IF(OR(E98="",NOT(ISNUMBER(E98))),"",DATE(YEAR(E98),MONTH(E98),1))</x:f>
      </x:c>
      <x:c r="C98" s="13"/>
      <x:c r="D98" s="20"/>
      <x:c r="E98" s="16"/>
      <x:c r="F98" s="20"/>
      <x:c r="G98" s="20"/>
      <x:c r="H98" s="23"/>
      <x:c r="I98" s="24" t="str">
        <x:f>IF(OR(NOT(ISNUMBER(H98)),NOT(ISNUMBER('Suivi TMA'!$H$11)),'Suivi TMA'!$H$11&lt;=0),"",H98/'Suivi TMA'!$H$11)</x:f>
      </x:c>
      <x:c r="J98" s="7" t="str">
        <x:f>IF(COUNTA(C98:H98)=0,"",IF(OR(E98="",NOT(ISNUMBER(E98))),"Date manquante",IF(AND(ISNUMBER('Suivi TMA'!$C$12),ISNUMBER('Suivi TMA'!$E$12),E98&gt;='Suivi TMA'!$C$12,E98&lt;='Suivi TMA'!$E$12),"Dans la période","Hors période")))</x:f>
      </x:c>
      <x:c r="K98" s="7" t="str">
        <x:f>IF(COUNTA(C98:H98)=0,"",IF(OR(NOT(ISNUMBER(E98)),E98&lt;=0,D98="",NOT(ISNUMBER(H98)),H98&lt;0),"À corriger",""))</x:f>
      </x:c>
      <x:c r="L98" s="2"/>
    </x:row>
    <x:row r="99" ht="43" customHeight="1">
      <x:c r="A99" s="2"/>
      <x:c r="B99" s="21" t="str">
        <x:f>IF(OR(E99="",NOT(ISNUMBER(E99))),"",DATE(YEAR(E99),MONTH(E99),1))</x:f>
      </x:c>
      <x:c r="C99" s="13"/>
      <x:c r="D99" s="20"/>
      <x:c r="E99" s="16"/>
      <x:c r="F99" s="20"/>
      <x:c r="G99" s="20"/>
      <x:c r="H99" s="23"/>
      <x:c r="I99" s="24" t="str">
        <x:f>IF(OR(NOT(ISNUMBER(H99)),NOT(ISNUMBER('Suivi TMA'!$H$11)),'Suivi TMA'!$H$11&lt;=0),"",H99/'Suivi TMA'!$H$11)</x:f>
      </x:c>
      <x:c r="J99" s="7" t="str">
        <x:f>IF(COUNTA(C99:H99)=0,"",IF(OR(E99="",NOT(ISNUMBER(E99))),"Date manquante",IF(AND(ISNUMBER('Suivi TMA'!$C$12),ISNUMBER('Suivi TMA'!$E$12),E99&gt;='Suivi TMA'!$C$12,E99&lt;='Suivi TMA'!$E$12),"Dans la période","Hors période")))</x:f>
      </x:c>
      <x:c r="K99" s="7" t="str">
        <x:f>IF(COUNTA(C99:H99)=0,"",IF(OR(NOT(ISNUMBER(E99)),E99&lt;=0,D99="",NOT(ISNUMBER(H99)),H99&lt;0),"À corriger",""))</x:f>
      </x:c>
      <x:c r="L99" s="2"/>
    </x:row>
    <x:row r="100" ht="43" customHeight="1">
      <x:c r="A100" s="2"/>
      <x:c r="B100" s="21" t="str">
        <x:f>IF(OR(E100="",NOT(ISNUMBER(E100))),"",DATE(YEAR(E100),MONTH(E100),1))</x:f>
      </x:c>
      <x:c r="C100" s="13"/>
      <x:c r="D100" s="20"/>
      <x:c r="E100" s="16"/>
      <x:c r="F100" s="20"/>
      <x:c r="G100" s="20"/>
      <x:c r="H100" s="23"/>
      <x:c r="I100" s="24" t="str">
        <x:f>IF(OR(NOT(ISNUMBER(H100)),NOT(ISNUMBER('Suivi TMA'!$H$11)),'Suivi TMA'!$H$11&lt;=0),"",H100/'Suivi TMA'!$H$11)</x:f>
      </x:c>
      <x:c r="J100" s="7" t="str">
        <x:f>IF(COUNTA(C100:H100)=0,"",IF(OR(E100="",NOT(ISNUMBER(E100))),"Date manquante",IF(AND(ISNUMBER('Suivi TMA'!$C$12),ISNUMBER('Suivi TMA'!$E$12),E100&gt;='Suivi TMA'!$C$12,E100&lt;='Suivi TMA'!$E$12),"Dans la période","Hors période")))</x:f>
      </x:c>
      <x:c r="K100" s="7" t="str">
        <x:f>IF(COUNTA(C100:H100)=0,"",IF(OR(NOT(ISNUMBER(E100)),E100&lt;=0,D100="",NOT(ISNUMBER(H100)),H100&lt;0),"À corriger",""))</x:f>
      </x:c>
      <x:c r="L100" s="2"/>
    </x:row>
    <x:row r="101" ht="43" customHeight="1">
      <x:c r="A101" s="2"/>
      <x:c r="B101" s="21" t="str">
        <x:f>IF(OR(E101="",NOT(ISNUMBER(E101))),"",DATE(YEAR(E101),MONTH(E101),1))</x:f>
      </x:c>
      <x:c r="C101" s="13"/>
      <x:c r="D101" s="20"/>
      <x:c r="E101" s="16"/>
      <x:c r="F101" s="20"/>
      <x:c r="G101" s="20"/>
      <x:c r="H101" s="23"/>
      <x:c r="I101" s="24" t="str">
        <x:f>IF(OR(NOT(ISNUMBER(H101)),NOT(ISNUMBER('Suivi TMA'!$H$11)),'Suivi TMA'!$H$11&lt;=0),"",H101/'Suivi TMA'!$H$11)</x:f>
      </x:c>
      <x:c r="J101" s="7" t="str">
        <x:f>IF(COUNTA(C101:H101)=0,"",IF(OR(E101="",NOT(ISNUMBER(E101))),"Date manquante",IF(AND(ISNUMBER('Suivi TMA'!$C$12),ISNUMBER('Suivi TMA'!$E$12),E101&gt;='Suivi TMA'!$C$12,E101&lt;='Suivi TMA'!$E$12),"Dans la période","Hors période")))</x:f>
      </x:c>
      <x:c r="K101" s="7" t="str">
        <x:f>IF(COUNTA(C101:H101)=0,"",IF(OR(NOT(ISNUMBER(E101)),E101&lt;=0,D101="",NOT(ISNUMBER(H101)),H101&lt;0),"À corriger",""))</x:f>
      </x:c>
      <x:c r="L101" s="2"/>
    </x:row>
    <x:row r="102" ht="43" customHeight="1">
      <x:c r="A102" s="2"/>
      <x:c r="B102" s="21" t="str">
        <x:f>IF(OR(E102="",NOT(ISNUMBER(E102))),"",DATE(YEAR(E102),MONTH(E102),1))</x:f>
      </x:c>
      <x:c r="C102" s="13"/>
      <x:c r="D102" s="20"/>
      <x:c r="E102" s="16"/>
      <x:c r="F102" s="20"/>
      <x:c r="G102" s="20"/>
      <x:c r="H102" s="23"/>
      <x:c r="I102" s="24" t="str">
        <x:f>IF(OR(NOT(ISNUMBER(H102)),NOT(ISNUMBER('Suivi TMA'!$H$11)),'Suivi TMA'!$H$11&lt;=0),"",H102/'Suivi TMA'!$H$11)</x:f>
      </x:c>
      <x:c r="J102" s="7" t="str">
        <x:f>IF(COUNTA(C102:H102)=0,"",IF(OR(E102="",NOT(ISNUMBER(E102))),"Date manquante",IF(AND(ISNUMBER('Suivi TMA'!$C$12),ISNUMBER('Suivi TMA'!$E$12),E102&gt;='Suivi TMA'!$C$12,E102&lt;='Suivi TMA'!$E$12),"Dans la période","Hors période")))</x:f>
      </x:c>
      <x:c r="K102" s="7" t="str">
        <x:f>IF(COUNTA(C102:H102)=0,"",IF(OR(NOT(ISNUMBER(E102)),E102&lt;=0,D102="",NOT(ISNUMBER(H102)),H102&lt;0),"À corriger",""))</x:f>
      </x:c>
      <x:c r="L102" s="2"/>
    </x:row>
    <x:row r="103" ht="43" customHeight="1">
      <x:c r="A103" s="2"/>
      <x:c r="B103" s="21" t="str">
        <x:f>IF(OR(E103="",NOT(ISNUMBER(E103))),"",DATE(YEAR(E103),MONTH(E103),1))</x:f>
      </x:c>
      <x:c r="C103" s="13"/>
      <x:c r="D103" s="20"/>
      <x:c r="E103" s="16"/>
      <x:c r="F103" s="20"/>
      <x:c r="G103" s="20"/>
      <x:c r="H103" s="23"/>
      <x:c r="I103" s="24" t="str">
        <x:f>IF(OR(NOT(ISNUMBER(H103)),NOT(ISNUMBER('Suivi TMA'!$H$11)),'Suivi TMA'!$H$11&lt;=0),"",H103/'Suivi TMA'!$H$11)</x:f>
      </x:c>
      <x:c r="J103" s="7" t="str">
        <x:f>IF(COUNTA(C103:H103)=0,"",IF(OR(E103="",NOT(ISNUMBER(E103))),"Date manquante",IF(AND(ISNUMBER('Suivi TMA'!$C$12),ISNUMBER('Suivi TMA'!$E$12),E103&gt;='Suivi TMA'!$C$12,E103&lt;='Suivi TMA'!$E$12),"Dans la période","Hors période")))</x:f>
      </x:c>
      <x:c r="K103" s="7" t="str">
        <x:f>IF(COUNTA(C103:H103)=0,"",IF(OR(NOT(ISNUMBER(E103)),E103&lt;=0,D103="",NOT(ISNUMBER(H103)),H103&lt;0),"À corriger",""))</x:f>
      </x:c>
      <x:c r="L103" s="2"/>
    </x:row>
    <x:row r="104" ht="43" customHeight="1">
      <x:c r="A104" s="2"/>
      <x:c r="B104" s="21" t="str">
        <x:f>IF(OR(E104="",NOT(ISNUMBER(E104))),"",DATE(YEAR(E104),MONTH(E104),1))</x:f>
      </x:c>
      <x:c r="C104" s="13"/>
      <x:c r="D104" s="20"/>
      <x:c r="E104" s="16"/>
      <x:c r="F104" s="20"/>
      <x:c r="G104" s="20"/>
      <x:c r="H104" s="23"/>
      <x:c r="I104" s="24" t="str">
        <x:f>IF(OR(NOT(ISNUMBER(H104)),NOT(ISNUMBER('Suivi TMA'!$H$11)),'Suivi TMA'!$H$11&lt;=0),"",H104/'Suivi TMA'!$H$11)</x:f>
      </x:c>
      <x:c r="J104" s="7" t="str">
        <x:f>IF(COUNTA(C104:H104)=0,"",IF(OR(E104="",NOT(ISNUMBER(E104))),"Date manquante",IF(AND(ISNUMBER('Suivi TMA'!$C$12),ISNUMBER('Suivi TMA'!$E$12),E104&gt;='Suivi TMA'!$C$12,E104&lt;='Suivi TMA'!$E$12),"Dans la période","Hors période")))</x:f>
      </x:c>
      <x:c r="K104" s="7" t="str">
        <x:f>IF(COUNTA(C104:H104)=0,"",IF(OR(NOT(ISNUMBER(E104)),E104&lt;=0,D104="",NOT(ISNUMBER(H104)),H104&lt;0),"À corriger",""))</x:f>
      </x:c>
      <x:c r="L104" s="2"/>
    </x:row>
    <x:row r="105" ht="43" customHeight="1">
      <x:c r="A105" s="2"/>
      <x:c r="B105" s="21" t="str">
        <x:f>IF(OR(E105="",NOT(ISNUMBER(E105))),"",DATE(YEAR(E105),MONTH(E105),1))</x:f>
      </x:c>
      <x:c r="C105" s="13"/>
      <x:c r="D105" s="20"/>
      <x:c r="E105" s="16"/>
      <x:c r="F105" s="20"/>
      <x:c r="G105" s="20"/>
      <x:c r="H105" s="23"/>
      <x:c r="I105" s="24" t="str">
        <x:f>IF(OR(NOT(ISNUMBER(H105)),NOT(ISNUMBER('Suivi TMA'!$H$11)),'Suivi TMA'!$H$11&lt;=0),"",H105/'Suivi TMA'!$H$11)</x:f>
      </x:c>
      <x:c r="J105" s="7" t="str">
        <x:f>IF(COUNTA(C105:H105)=0,"",IF(OR(E105="",NOT(ISNUMBER(E105))),"Date manquante",IF(AND(ISNUMBER('Suivi TMA'!$C$12),ISNUMBER('Suivi TMA'!$E$12),E105&gt;='Suivi TMA'!$C$12,E105&lt;='Suivi TMA'!$E$12),"Dans la période","Hors période")))</x:f>
      </x:c>
      <x:c r="K105" s="7" t="str">
        <x:f>IF(COUNTA(C105:H105)=0,"",IF(OR(NOT(ISNUMBER(E105)),E105&lt;=0,D105="",NOT(ISNUMBER(H105)),H105&lt;0),"À corriger",""))</x:f>
      </x:c>
      <x:c r="L105" s="2"/>
    </x:row>
    <x:row r="106" ht="43" customHeight="1">
      <x:c r="A106" s="2"/>
      <x:c r="B106" s="21" t="str">
        <x:f>IF(OR(E106="",NOT(ISNUMBER(E106))),"",DATE(YEAR(E106),MONTH(E106),1))</x:f>
      </x:c>
      <x:c r="C106" s="13"/>
      <x:c r="D106" s="20"/>
      <x:c r="E106" s="16"/>
      <x:c r="F106" s="20"/>
      <x:c r="G106" s="20"/>
      <x:c r="H106" s="23"/>
      <x:c r="I106" s="24" t="str">
        <x:f>IF(OR(NOT(ISNUMBER(H106)),NOT(ISNUMBER('Suivi TMA'!$H$11)),'Suivi TMA'!$H$11&lt;=0),"",H106/'Suivi TMA'!$H$11)</x:f>
      </x:c>
      <x:c r="J106" s="7" t="str">
        <x:f>IF(COUNTA(C106:H106)=0,"",IF(OR(E106="",NOT(ISNUMBER(E106))),"Date manquante",IF(AND(ISNUMBER('Suivi TMA'!$C$12),ISNUMBER('Suivi TMA'!$E$12),E106&gt;='Suivi TMA'!$C$12,E106&lt;='Suivi TMA'!$E$12),"Dans la période","Hors période")))</x:f>
      </x:c>
      <x:c r="K106" s="7" t="str">
        <x:f>IF(COUNTA(C106:H106)=0,"",IF(OR(NOT(ISNUMBER(E106)),E106&lt;=0,D106="",NOT(ISNUMBER(H106)),H106&lt;0),"À corriger",""))</x:f>
      </x:c>
      <x:c r="L106" s="2"/>
    </x:row>
    <x:row r="107" ht="43" customHeight="1">
      <x:c r="A107" s="2"/>
      <x:c r="B107" s="21" t="str">
        <x:f>IF(OR(E107="",NOT(ISNUMBER(E107))),"",DATE(YEAR(E107),MONTH(E107),1))</x:f>
      </x:c>
      <x:c r="C107" s="13"/>
      <x:c r="D107" s="20"/>
      <x:c r="E107" s="16"/>
      <x:c r="F107" s="20"/>
      <x:c r="G107" s="20"/>
      <x:c r="H107" s="23"/>
      <x:c r="I107" s="24" t="str">
        <x:f>IF(OR(NOT(ISNUMBER(H107)),NOT(ISNUMBER('Suivi TMA'!$H$11)),'Suivi TMA'!$H$11&lt;=0),"",H107/'Suivi TMA'!$H$11)</x:f>
      </x:c>
      <x:c r="J107" s="7" t="str">
        <x:f>IF(COUNTA(C107:H107)=0,"",IF(OR(E107="",NOT(ISNUMBER(E107))),"Date manquante",IF(AND(ISNUMBER('Suivi TMA'!$C$12),ISNUMBER('Suivi TMA'!$E$12),E107&gt;='Suivi TMA'!$C$12,E107&lt;='Suivi TMA'!$E$12),"Dans la période","Hors période")))</x:f>
      </x:c>
      <x:c r="K107" s="7" t="str">
        <x:f>IF(COUNTA(C107:H107)=0,"",IF(OR(NOT(ISNUMBER(E107)),E107&lt;=0,D107="",NOT(ISNUMBER(H107)),H107&lt;0),"À corriger",""))</x:f>
      </x:c>
      <x:c r="L107" s="2"/>
    </x:row>
  </x:sheetData>
  <x:mergeCells>
    <x:mergeCell ref="B2:K2"/>
    <x:mergeCell ref="B3:K3"/>
    <x:mergeCell ref="B4:K4"/>
  </x:mergeCells>
  <x:conditionalFormatting sqref="J8:J107">
    <x:cfRule type="containsText" dxfId="0" priority="1" operator="containsText" text="Hors période"/>
  </x:conditionalFormatting>
  <x:conditionalFormatting sqref="K8:K107">
    <x:cfRule type="containsText" dxfId="1" priority="2" operator="containsText" text="À corriger"/>
  </x:conditionalFormatting>
  <x:dataValidations count="1">
    <x:dataValidation type="list" sqref="G8:G107">
      <x:formula1>"À faire,En cours,Livré"</x:formula1>
    </x:dataValidation>
  </x:dataValidations>
  <x:pageMargins left="0.7" right="0.7" top="0.75" bottom="0.75" header="0.3" footer="0.3"/>
  <x:tableParts count="1">
    <x:tablePart xmlns:r="http://schemas.openxmlformats.org/officeDocument/2006/relationships" r:id="R1bb9f922019d4e2b"/>
  </x:tableParts>
</x:worksheet>
</file>

<file path=xl/worksheets/sheet3.xml><?xml version="1.0" encoding="utf-8"?>
<x:worksheet xmlns:x="http://schemas.openxmlformats.org/spreadsheetml/2006/main">
  <x:sheetViews>
    <x:sheetView showGridLines="0" workbookViewId="0"/>
  </x:sheetViews>
  <x:sheetFormatPr defaultRowHeight="15"/>
  <x:cols>
    <x:col min="1" max="1" width="2.5" hidden="0" customWidth="1"/>
    <x:col min="2" max="2" width="28" hidden="0" customWidth="1"/>
    <x:col min="3" max="3" width="115" hidden="0" customWidth="1"/>
    <x:col min="4" max="4" width="3" hidden="0" customWidth="1"/>
  </x:cols>
  <x:sheetData>
    <x:row r="1" ht="25" customHeight="1">
      <x:c r="A1" s="2"/>
      <x:c r="B1" s="2"/>
      <x:c r="C1" s="2"/>
      <x:c r="D1" s="2"/>
    </x:row>
    <x:row r="2" ht="42" customHeight="1">
      <x:c r="A2" s="2"/>
      <x:c r="B2" s="4" t="str">
        <x:v>Mode d’emploi</x:v>
      </x:c>
      <x:c r="C2" s="4" t="str">
        <x:v>Mode d’emploi</x:v>
      </x:c>
      <x:c r="D2" s="2"/>
    </x:row>
    <x:row r="3" ht="36" customHeight="1">
      <x:c r="A3" s="2"/>
      <x:c r="B3" s="6" t="str">
        <x:v>Ce classeur suit un seul projet et un seul forfait. Enregistrez une copie pour un autre forfait.</x:v>
      </x:c>
      <x:c r="C3" s="6" t="str">
        <x:v>Ce classeur suit un seul projet et un seul forfait. Enregistrez une copie pour un autre forfait.</x:v>
      </x:c>
      <x:c r="D3" s="2"/>
    </x:row>
    <x:row r="4" ht="25" customHeight="1">
      <x:c r="A4" s="2"/>
      <x:c r="B4" s="2"/>
      <x:c r="C4" s="2"/>
      <x:c r="D4" s="2"/>
    </x:row>
    <x:row r="5" ht="54" customHeight="1">
      <x:c r="A5" s="2"/>
      <x:c r="B5" s="42" t="str">
        <x:v>1. Préparer le forfait</x:v>
      </x:c>
      <x:c r="C5" s="43" t="str">
        <x:v>Dans Suivi TMA, remplacez le nom du projet, le volume vendu, son unité et les dates. Heures et jours sont disponibles ; la convention d’heures par jour reste modifiable.</x:v>
      </x:c>
      <x:c r="D5" s="2"/>
    </x:row>
    <x:row r="6" ht="54" customHeight="1">
      <x:c r="A6" s="2"/>
      <x:c r="B6" s="42" t="str">
        <x:v>2. Retirer l’exemple</x:v>
      </x:c>
      <x:c r="C6" s="43" t="str">
        <x:v>Les six premières lignes de Tickets sont entièrement fictives. Pour démarrer à vide, effacez seulement C8:H13 ; gardez les colonnes calculées B et I:K.</x:v>
      </x:c>
      <x:c r="D6" s="2"/>
    </x:row>
    <x:row r="7" ht="54" customHeight="1">
      <x:c r="A7" s="2"/>
      <x:c r="B7" s="42" t="str">
        <x:v>3. Saisir une seule fois</x:v>
      </x:c>
      <x:c r="C7" s="43" t="str">
        <x:v>Dans Tickets, ajoutez une ligne par intervention : référence, désignation, date, profil, statut et temps en heures décimales. Une heure et demie se saisit 1,5 et non 1:30.</x:v>
      </x:c>
      <x:c r="D7" s="2"/>
    </x:row>
    <x:row r="8" ht="54" customHeight="1">
      <x:c r="A8" s="2"/>
      <x:c r="B8" s="42" t="str">
        <x:v>4. Lire le suivi</x:v>
      </x:c>
      <x:c r="C8" s="43" t="str">
        <x:v>Suivi TMA reprend les heures de Tickets, calcule les jours, les sous-totaux mensuels, le cumul, le solde et le taux. Aucun temps n’est à recopier dans le suivi.</x:v>
      </x:c>
      <x:c r="D8" s="2"/>
    </x:row>
    <x:row r="9" ht="54" customHeight="1">
      <x:c r="A9" s="2"/>
      <x:c r="B9" s="42" t="str">
        <x:v>5. Contrôler les exceptions</x:v>
      </x:c>
      <x:c r="C9" s="43" t="str">
        <x:v>Une ligne hors période reste incluse dans le total. Les cellules de contrôle signalent les valeurs manquantes ou invalides. Décidez avec le client comment rattacher une intervention hors période.</x:v>
      </x:c>
      <x:c r="D9" s="2"/>
    </x:row>
    <x:row r="10" ht="54" customHeight="1">
      <x:c r="A10" s="2"/>
      <x:c r="B10" s="42" t="str">
        <x:v>6. Ajouter des lignes</x:v>
      </x:c>
      <x:c r="C10" s="43" t="str">
        <x:v>Ajoutez des lignes au tableau Tickets dans Excel, puis recopiez ses colonnes calculées si nécessaire. Les totaux utilisent le tableau entier, pas une plage figée. Toutes les cellules restent modifiables.</x:v>
      </x:c>
      <x:c r="D10" s="2"/>
    </x:row>
    <x:row r="11" ht="54" customHeight="1">
      <x:c r="A11" s="2"/>
      <x:c r="B11" s="42" t="str">
        <x:v>7. Étendre la vue mensuelle</x:v>
      </x:c>
      <x:c r="C11" s="43" t="str">
        <x:v>24 lignes mensuelles sont préparées. Si le message demande une extension, ajoutez des lignes au tableau mensuel et recopiez les formules de la dernière ligne. Tous les temps restent inclus dans les indicateurs du forfait.</x:v>
      </x:c>
      <x:c r="D11" s="2"/>
    </x:row>
    <x:row r="12" ht="54" customHeight="1">
      <x:c r="A12" s="2"/>
      <x:c r="B12" s="42" t="str">
        <x:v>8. Partager le relevé</x:v>
      </x:c>
      <x:c r="C12" s="43" t="str">
        <x:v>Relisez les intitulés et les exceptions avant de transmettre le fichier. Tickets conserve le détail des interventions et Suivi TMA présente les totaux. Une copie partagée n’est plus synchronisée avec votre copie.</x:v>
      </x:c>
      <x:c r="D12" s="2"/>
    </x:row>
    <x:row r="13" ht="54" customHeight="1">
      <x:c r="A13" s="2"/>
      <x:c r="B13" s="42" t="str">
        <x:v>Portée du calcul</x:v>
      </x:c>
      <x:c r="C13" s="43" t="str">
        <x:v>Toutes les heures effectivement saisies sont consommées, y compris celles d’un ticket en cours et les lignes hors période. Un statut ne déclenche pas une consommation ; seule la colonne Temps (h) la détermine.</x:v>
      </x:c>
      <x:c r="D13" s="2"/>
    </x:row>
    <x:row r="14" ht="54" customHeight="1">
      <x:c r="A14" s="2"/>
      <x:c r="B14" s="42" t="str">
        <x:v>Conventions</x:v>
      </x:c>
      <x:c r="C14" s="43" t="str">
        <x:v>Les jours sont toujours calculés à partir des heures par jour du forfait. Le seuil proposé est 80 %, modifiable. À 100 %, le forfait est consommé ; au-delà de 100 %, il est dépassé.</x:v>
      </x:c>
      <x:c r="D14" s="2"/>
    </x:row>
    <x:row r="15" ht="54" customHeight="1">
      <x:c r="A15" s="2"/>
      <x:c r="B15" s="42" t="str">
        <x:v>Limites du fichier</x:v>
      </x:c>
      <x:c r="C15" s="43" t="str">
        <x:v>Ce fichier ne se connecte pas à votre outil de tickets. Vous saisissez ou collez les interventions dans Tickets. Pas de portail client, de droits d’accès individuels, d’historique centralisé ou de facturation automatique.</x:v>
      </x:c>
      <x:c r="D15" s="2"/>
    </x:row>
    <x:row r="16" ht="54" customHeight="1">
      <x:c r="A16" s="2"/>
      <x:c r="B16" s="42" t="str">
        <x:v>Compatibilité et adaptation</x:v>
      </x:c>
      <x:c r="C16" s="43" t="str">
        <x:v>Format .xlsx avec tableaux structurés et formules classiques, sans macros ni connexion externe. Prévu pour Excel. Les règles de contrat, catégories et champs restent à adapter à votre activité.</x:v>
      </x:c>
      <x:c r="D16" s="2"/>
    </x:row>
    <x:row r="17" ht="54" customHeight="1">
      <x:c r="A17" s="2"/>
      <x:c r="B17" s="42" t="str">
        <x:v>Tolus</x:v>
      </x:c>
      <x:c r="C17" s="43" t="str">
        <x:v>Quand plusieurs personnes saisissent et que le client doit consulter le solde à jour, Tolus relie tickets, temps et forfait dans un espace partagé. https://tolus.app/</x:v>
      </x:c>
      <x:c r="D17" s="2"/>
    </x:row>
    <x:row r="18" ht="25" customHeight="1">
      <x:c r="A18" s="2"/>
      <x:c r="B18" s="2"/>
      <x:c r="C18" s="2"/>
      <x:c r="D18" s="2"/>
    </x:row>
    <x:row r="19" ht="25" customHeight="1">
      <x:c r="A19" s="2"/>
      <x:c r="B19" s="2"/>
      <x:c r="C19" s="2"/>
      <x:c r="D19" s="2"/>
    </x:row>
    <x:row r="20" ht="25" customHeight="1">
      <x:c r="A20" s="2"/>
      <x:c r="B20" s="2"/>
      <x:c r="C20" s="2"/>
      <x:c r="D20" s="2"/>
    </x:row>
    <x:row r="21" ht="25" customHeight="1">
      <x:c r="A21" s="2"/>
      <x:c r="B21" s="2"/>
      <x:c r="C21" s="2"/>
      <x:c r="D21" s="2"/>
    </x:row>
    <x:row r="22" ht="25" customHeight="1">
      <x:c r="A22" s="2"/>
      <x:c r="B22" s="2"/>
      <x:c r="C22" s="2"/>
      <x:c r="D22" s="2"/>
    </x:row>
    <x:row r="23" ht="25" customHeight="1">
      <x:c r="A23" s="2"/>
      <x:c r="B23" s="2"/>
      <x:c r="C23" s="2"/>
      <x:c r="D23" s="2"/>
    </x:row>
    <x:row r="24" ht="25" customHeight="1">
      <x:c r="A24" s="2"/>
      <x:c r="B24" s="2"/>
      <x:c r="C24" s="2"/>
      <x:c r="D24" s="2"/>
    </x:row>
    <x:row r="25" ht="25" customHeight="1">
      <x:c r="A25" s="2"/>
      <x:c r="B25" s="2"/>
      <x:c r="C25" s="2"/>
      <x:c r="D25" s="2"/>
    </x:row>
    <x:row r="26" ht="25" customHeight="1">
      <x:c r="A26" s="2"/>
      <x:c r="B26" s="2"/>
      <x:c r="C26" s="2"/>
      <x:c r="D26" s="2"/>
    </x:row>
    <x:row r="27" ht="25" customHeight="1">
      <x:c r="A27" s="2"/>
      <x:c r="B27" s="2"/>
      <x:c r="C27" s="2"/>
      <x:c r="D27" s="2"/>
    </x:row>
    <x:row r="28" ht="25" customHeight="1">
      <x:c r="A28" s="2"/>
      <x:c r="B28" s="2"/>
      <x:c r="C28" s="2"/>
      <x:c r="D28" s="2"/>
    </x:row>
    <x:row r="29" ht="25" customHeight="1">
      <x:c r="A29" s="2"/>
      <x:c r="B29" s="2"/>
      <x:c r="C29" s="2"/>
      <x:c r="D29" s="2"/>
    </x:row>
    <x:row r="30" ht="25" customHeight="1">
      <x:c r="A30" s="2"/>
      <x:c r="B30" s="2"/>
      <x:c r="C30" s="2"/>
      <x:c r="D30" s="2"/>
    </x:row>
    <x:row r="31" ht="25" customHeight="1">
      <x:c r="A31" s="2"/>
      <x:c r="B31" s="2"/>
      <x:c r="C31" s="2"/>
      <x:c r="D31" s="2"/>
    </x:row>
    <x:row r="32" ht="25" customHeight="1">
      <x:c r="A32" s="2"/>
      <x:c r="B32" s="2"/>
      <x:c r="C32" s="2"/>
      <x:c r="D32" s="2"/>
    </x:row>
    <x:row r="33" ht="25" customHeight="1">
      <x:c r="A33" s="2"/>
      <x:c r="B33" s="2"/>
      <x:c r="C33" s="2"/>
      <x:c r="D33" s="2"/>
    </x:row>
    <x:row r="34" ht="25" customHeight="1">
      <x:c r="A34" s="2"/>
      <x:c r="B34" s="2"/>
      <x:c r="C34" s="2"/>
      <x:c r="D34" s="2"/>
    </x:row>
    <x:row r="35" ht="25" customHeight="1">
      <x:c r="A35" s="2"/>
      <x:c r="B35" s="2"/>
      <x:c r="C35" s="2"/>
      <x:c r="D35" s="2"/>
    </x:row>
  </x:sheetData>
  <x:mergeCells>
    <x:mergeCell ref="B2:C2"/>
    <x:mergeCell ref="B3:C3"/>
  </x:mergeCells>
  <x:pageMargins left="0.7" right="0.7" top="0.75" bottom="0.75" header="0.3" footer="0.3"/>
</x:worksheet>
</file>